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rag\Desktop\preventivo 2018\"/>
    </mc:Choice>
  </mc:AlternateContent>
  <bookViews>
    <workbookView xWindow="0" yWindow="0" windowWidth="15570" windowHeight="8190" tabRatio="666"/>
  </bookViews>
  <sheets>
    <sheet name="Quadro sintetico" sheetId="1" r:id="rId1"/>
    <sheet name="DGR1_600" sheetId="2" r:id="rId2"/>
    <sheet name="sicurezza antincendio" sheetId="3" r:id="rId3"/>
    <sheet name="sicurezza strutture" sheetId="4" r:id="rId4"/>
    <sheet name="attrezzature" sheetId="6" r:id="rId5"/>
  </sheets>
  <definedNames>
    <definedName name="__xlnm._FilterDatabase">NA()</definedName>
    <definedName name="__xlnm._FilterDatabase_1">'sicurezza strutture'!$A$4:$J$125</definedName>
    <definedName name="__xlnm._FilterDatabase_1_1">#REF!</definedName>
    <definedName name="__xlnm.Print_Area">DGR1_600!$A$1:$J$31</definedName>
    <definedName name="__xlnm.Print_Area_1">'sicurezza antincendio'!$B$1:$J$91</definedName>
    <definedName name="__xlnm.Print_Area_2">'sicurezza strutture'!$A$1:$J$128</definedName>
    <definedName name="__xlnm.Print_Area_3">'Quadro sintetico'!$A$1:$F$40</definedName>
    <definedName name="__xlnm.Print_Titles">DGR1_600!$A$1:$IL$5</definedName>
    <definedName name="__xlnm.Print_Titles_1">'sicurezza antincendio'!$A$1:$IK$6</definedName>
    <definedName name="__xlnm.Print_Titles_2">'sicurezza strutture'!$A$1:$J$6</definedName>
    <definedName name="_xlnm._FilterDatabase" localSheetId="4" hidden="1">attrezzature!$A$3:$J$786</definedName>
    <definedName name="_xlnm.Print_Area" localSheetId="1">DGR1_600!$A$1:$J$32</definedName>
    <definedName name="_xlnm.Print_Area" localSheetId="0">'Quadro sintetico'!$A$1:$F$70</definedName>
    <definedName name="_xlnm.Print_Area" localSheetId="2">'sicurezza antincendio'!$A$1:$J$115</definedName>
    <definedName name="_xlnm.Print_Area" localSheetId="3">'sicurezza strutture'!$A$2:$J$155</definedName>
    <definedName name="Excel_BuiltIn_Print_Area" localSheetId="0">'Quadro sintetico'!#REF!</definedName>
    <definedName name="Excel_BuiltIn_Print_Area_4">DGR1_600!$A$1:$J$31</definedName>
    <definedName name="Excel_BuiltIn_Print_Area_5">'sicurezza antincendio'!$B$1:$J$91</definedName>
    <definedName name="Excel_BuiltIn_Print_Area_6">'sicurezza strutture'!$A$1:$J$128</definedName>
    <definedName name="Excel_BuiltIn_Print_Area_7">'Quadro sintetico'!$A$1:$F$40</definedName>
    <definedName name="Excel_BuiltIn_Print_Titles" localSheetId="1">DGR1_600!$A$1:$IL$5</definedName>
    <definedName name="Excel_BuiltIn_Print_Titles" localSheetId="2">'sicurezza antincendio'!$A$1:$IK$6</definedName>
    <definedName name="Excel_BuiltIn_Print_Titles" localSheetId="3">'sicurezza strutture'!$A$1:$IJ$6</definedName>
    <definedName name="_xlnm.Print_Titles" localSheetId="1">DGR1_600!$1:$5</definedName>
    <definedName name="_xlnm.Print_Titles" localSheetId="2">'sicurezza antincendio'!$1:$6</definedName>
    <definedName name="_xlnm.Print_Titles" localSheetId="3">'sicurezza strutture'!$1:$6</definedName>
  </definedNames>
  <calcPr calcId="152511"/>
</workbook>
</file>

<file path=xl/calcChain.xml><?xml version="1.0" encoding="utf-8"?>
<calcChain xmlns="http://schemas.openxmlformats.org/spreadsheetml/2006/main">
  <c r="G613" i="6" l="1"/>
  <c r="H613" i="6"/>
  <c r="I613" i="6"/>
  <c r="F613" i="6"/>
  <c r="G797" i="6"/>
  <c r="D57" i="1" s="1"/>
  <c r="H797" i="6"/>
  <c r="E57" i="1"/>
  <c r="I797" i="6"/>
  <c r="F57" i="1" s="1"/>
  <c r="F797" i="6"/>
  <c r="C57" i="1"/>
  <c r="G719" i="6"/>
  <c r="D56" i="1" s="1"/>
  <c r="H719" i="6"/>
  <c r="E56" i="1"/>
  <c r="I719" i="6"/>
  <c r="F56" i="1" s="1"/>
  <c r="F719" i="6"/>
  <c r="C56" i="1"/>
  <c r="G673" i="6"/>
  <c r="D55" i="1" s="1"/>
  <c r="H673" i="6"/>
  <c r="E55" i="1"/>
  <c r="I673" i="6"/>
  <c r="F55" i="1" s="1"/>
  <c r="F673" i="6"/>
  <c r="C55" i="1"/>
  <c r="D54" i="1"/>
  <c r="E54" i="1"/>
  <c r="F54" i="1"/>
  <c r="C54" i="1"/>
  <c r="G492" i="6"/>
  <c r="D53" i="1" s="1"/>
  <c r="H492" i="6"/>
  <c r="E53" i="1" s="1"/>
  <c r="I492" i="6"/>
  <c r="F53" i="1"/>
  <c r="F492" i="6"/>
  <c r="C53" i="1" s="1"/>
  <c r="G369" i="6"/>
  <c r="H369" i="6"/>
  <c r="E52" i="1" s="1"/>
  <c r="I369" i="6"/>
  <c r="F52" i="1"/>
  <c r="F369" i="6"/>
  <c r="C52" i="1" s="1"/>
  <c r="G327" i="6"/>
  <c r="H327" i="6"/>
  <c r="E51" i="1"/>
  <c r="I327" i="6"/>
  <c r="F51" i="1" s="1"/>
  <c r="F327" i="6"/>
  <c r="C51" i="1"/>
  <c r="G197" i="6"/>
  <c r="H197" i="6"/>
  <c r="E50" i="1"/>
  <c r="I197" i="6"/>
  <c r="F50" i="1" s="1"/>
  <c r="F197" i="6"/>
  <c r="C50" i="1" s="1"/>
  <c r="G76" i="6"/>
  <c r="D49" i="1" s="1"/>
  <c r="D58" i="1" s="1"/>
  <c r="H76" i="6"/>
  <c r="E49" i="1" s="1"/>
  <c r="I76" i="6"/>
  <c r="F49" i="1" s="1"/>
  <c r="F76" i="6"/>
  <c r="C49" i="1" s="1"/>
  <c r="H73" i="3"/>
  <c r="H88" i="3" s="1"/>
  <c r="E24" i="1" s="1"/>
  <c r="G73" i="3"/>
  <c r="G88" i="3"/>
  <c r="G82" i="4"/>
  <c r="G90" i="4"/>
  <c r="D36" i="1" s="1"/>
  <c r="J128" i="4"/>
  <c r="G106" i="3"/>
  <c r="G114" i="3" s="1"/>
  <c r="D67" i="1" s="1"/>
  <c r="F153" i="4"/>
  <c r="H152" i="4"/>
  <c r="G148" i="4"/>
  <c r="G147" i="4"/>
  <c r="G140" i="4"/>
  <c r="G153" i="4"/>
  <c r="D68" i="1" s="1"/>
  <c r="F114" i="3"/>
  <c r="C44" i="1"/>
  <c r="F7" i="2"/>
  <c r="C6" i="1" s="1"/>
  <c r="C13" i="1" s="1"/>
  <c r="G7" i="2"/>
  <c r="D6" i="1" s="1"/>
  <c r="D13" i="1" s="1"/>
  <c r="H7" i="2"/>
  <c r="E6" i="1" s="1"/>
  <c r="I7" i="2"/>
  <c r="F6" i="1" s="1"/>
  <c r="F18" i="2"/>
  <c r="G18" i="2"/>
  <c r="H18" i="2"/>
  <c r="E9" i="1"/>
  <c r="I18" i="2"/>
  <c r="F9" i="1"/>
  <c r="G20" i="2"/>
  <c r="G22" i="2"/>
  <c r="D10" i="1" s="1"/>
  <c r="F22" i="2"/>
  <c r="C10" i="1"/>
  <c r="H22" i="2"/>
  <c r="E10" i="1"/>
  <c r="I22" i="2"/>
  <c r="F10" i="1"/>
  <c r="I25" i="2"/>
  <c r="I26" i="2"/>
  <c r="F11" i="1" s="1"/>
  <c r="F26" i="2"/>
  <c r="G26" i="2"/>
  <c r="H26" i="2"/>
  <c r="E11" i="1" s="1"/>
  <c r="F29" i="2"/>
  <c r="C12" i="1"/>
  <c r="G29" i="2"/>
  <c r="D12" i="1"/>
  <c r="H29" i="2"/>
  <c r="E12" i="1"/>
  <c r="I29" i="2"/>
  <c r="C7" i="1"/>
  <c r="F7" i="1"/>
  <c r="C8" i="1"/>
  <c r="D8" i="1"/>
  <c r="E8" i="1"/>
  <c r="C9" i="1"/>
  <c r="C11" i="1"/>
  <c r="F12" i="1"/>
  <c r="F19" i="3"/>
  <c r="C19" i="1"/>
  <c r="G19" i="3"/>
  <c r="D19" i="1" s="1"/>
  <c r="D26" i="1" s="1"/>
  <c r="H19" i="3"/>
  <c r="E19" i="1" s="1"/>
  <c r="I19" i="3"/>
  <c r="H23" i="3"/>
  <c r="H24" i="3"/>
  <c r="F24" i="3"/>
  <c r="C20" i="1"/>
  <c r="G24" i="3"/>
  <c r="D20" i="1"/>
  <c r="I24" i="3"/>
  <c r="F20" i="1"/>
  <c r="H28" i="3"/>
  <c r="H41" i="3"/>
  <c r="E21" i="1" s="1"/>
  <c r="G30" i="3"/>
  <c r="G41" i="3"/>
  <c r="D21" i="1"/>
  <c r="G37" i="3"/>
  <c r="G40" i="3"/>
  <c r="F41" i="3"/>
  <c r="C21" i="1"/>
  <c r="C26" i="1" s="1"/>
  <c r="I41" i="3"/>
  <c r="F21" i="1"/>
  <c r="F46" i="3"/>
  <c r="C25" i="1"/>
  <c r="G46" i="3"/>
  <c r="D25" i="1"/>
  <c r="F59" i="3"/>
  <c r="C22" i="1"/>
  <c r="G59" i="3"/>
  <c r="D22" i="1"/>
  <c r="H59" i="3"/>
  <c r="E22" i="1"/>
  <c r="I59" i="3"/>
  <c r="F22" i="1"/>
  <c r="F70" i="3"/>
  <c r="C23" i="1"/>
  <c r="G70" i="3"/>
  <c r="D23" i="1"/>
  <c r="H70" i="3"/>
  <c r="E23" i="1"/>
  <c r="I70" i="3"/>
  <c r="F23" i="1"/>
  <c r="H74" i="3"/>
  <c r="H77" i="3"/>
  <c r="F88" i="3"/>
  <c r="C24" i="1"/>
  <c r="I88" i="3"/>
  <c r="F24" i="1"/>
  <c r="J90" i="3"/>
  <c r="F21" i="4"/>
  <c r="C32" i="1" s="1"/>
  <c r="G21" i="4"/>
  <c r="H21" i="4"/>
  <c r="E32" i="1"/>
  <c r="I21" i="4"/>
  <c r="F32" i="1"/>
  <c r="G40" i="4"/>
  <c r="D33" i="1"/>
  <c r="F32" i="4"/>
  <c r="F33" i="4"/>
  <c r="H36" i="4"/>
  <c r="H40" i="4"/>
  <c r="E33" i="1" s="1"/>
  <c r="I40" i="4"/>
  <c r="F33" i="1"/>
  <c r="H42" i="4"/>
  <c r="G58" i="4"/>
  <c r="D34" i="1"/>
  <c r="H52" i="4"/>
  <c r="H58" i="4" s="1"/>
  <c r="E34" i="1" s="1"/>
  <c r="H53" i="4"/>
  <c r="H54" i="4"/>
  <c r="H55" i="4"/>
  <c r="F58" i="4"/>
  <c r="C34" i="1" s="1"/>
  <c r="I58" i="4"/>
  <c r="F34" i="1"/>
  <c r="F68" i="4"/>
  <c r="F80" i="4" s="1"/>
  <c r="C35" i="1" s="1"/>
  <c r="G80" i="4"/>
  <c r="D35" i="1"/>
  <c r="H80" i="4"/>
  <c r="E35" i="1"/>
  <c r="I80" i="4"/>
  <c r="F35" i="1"/>
  <c r="F90" i="4"/>
  <c r="C36" i="1" s="1"/>
  <c r="H90" i="4"/>
  <c r="E36" i="1"/>
  <c r="I90" i="4"/>
  <c r="F36" i="1" s="1"/>
  <c r="F39" i="1" s="1"/>
  <c r="F118" i="4"/>
  <c r="C37" i="1"/>
  <c r="F107" i="4"/>
  <c r="H118" i="4"/>
  <c r="E37" i="1"/>
  <c r="G118" i="4"/>
  <c r="D37" i="1" s="1"/>
  <c r="I118" i="4"/>
  <c r="F37" i="1"/>
  <c r="F123" i="4"/>
  <c r="C38" i="1" s="1"/>
  <c r="G123" i="4"/>
  <c r="D38" i="1"/>
  <c r="H123" i="4"/>
  <c r="E38" i="1" s="1"/>
  <c r="I123" i="4"/>
  <c r="F38" i="1"/>
  <c r="G126" i="4"/>
  <c r="D31" i="1" s="1"/>
  <c r="F19" i="1"/>
  <c r="F31" i="2"/>
  <c r="E7" i="1"/>
  <c r="I128" i="4"/>
  <c r="D52" i="1"/>
  <c r="D50" i="1"/>
  <c r="F40" i="4"/>
  <c r="D32" i="1"/>
  <c r="I90" i="3"/>
  <c r="D9" i="1"/>
  <c r="D7" i="1"/>
  <c r="F8" i="1"/>
  <c r="D11" i="1"/>
  <c r="D24" i="1"/>
  <c r="E20" i="1"/>
  <c r="F26" i="1"/>
  <c r="G90" i="3"/>
  <c r="F90" i="3"/>
  <c r="C33" i="1"/>
  <c r="D51" i="1"/>
  <c r="E39" i="1" l="1"/>
  <c r="D39" i="1"/>
  <c r="D60" i="1" s="1"/>
  <c r="F13" i="1"/>
  <c r="D69" i="1"/>
  <c r="F58" i="1"/>
  <c r="C58" i="1"/>
  <c r="C60" i="1" s="1"/>
  <c r="E26" i="1"/>
  <c r="E13" i="1"/>
  <c r="E58" i="1"/>
  <c r="H128" i="4"/>
  <c r="G31" i="2"/>
  <c r="C31" i="1"/>
  <c r="C39" i="1" s="1"/>
  <c r="H31" i="2"/>
  <c r="I31" i="2"/>
  <c r="G128" i="4"/>
  <c r="H90" i="3"/>
  <c r="F128" i="4"/>
  <c r="E60" i="1" l="1"/>
  <c r="F60" i="1"/>
</calcChain>
</file>

<file path=xl/sharedStrings.xml><?xml version="1.0" encoding="utf-8"?>
<sst xmlns="http://schemas.openxmlformats.org/spreadsheetml/2006/main" count="2880" uniqueCount="1377">
  <si>
    <t xml:space="preserve">Piano investimenti 2018/2020 </t>
  </si>
  <si>
    <t>DGR 1-600 DEL 19.11.2014 - ELENCO INTERVENTI A.S.L. AL                              A SEGUITO DELLA RIORGANIZZAZIONE AZIENDALE</t>
  </si>
  <si>
    <t>Anno 2018</t>
  </si>
  <si>
    <t xml:space="preserve">     Anno 2018</t>
  </si>
  <si>
    <t>Anno 2019</t>
  </si>
  <si>
    <t>Anno 2020</t>
  </si>
  <si>
    <t>Interventi a strutture ed impianti ambito Acqui Terme</t>
  </si>
  <si>
    <t>Interventi a strutture ed impianti ambito Alessandria</t>
  </si>
  <si>
    <t>Interventi a strutture ed impianti ambito Casale Monferrato</t>
  </si>
  <si>
    <t>Interventi a strutture ed impianti ambito Novi Ligure</t>
  </si>
  <si>
    <t>Interventi a strutture ed impianti ambito Ovada</t>
  </si>
  <si>
    <t>Interventi a strutture ed impianti ambito Tortona</t>
  </si>
  <si>
    <t>Interventi a strutture ed impianti ambito Valenza</t>
  </si>
  <si>
    <t>TOTALI</t>
  </si>
  <si>
    <t>1bis</t>
  </si>
  <si>
    <t>D.G.R. 29.11.2016 n. 3-4287 – sperimentazione delle Case della Salute</t>
  </si>
  <si>
    <t>Interventi in materia di sicurezza antincendio</t>
  </si>
  <si>
    <t>ambito Acqui Terme</t>
  </si>
  <si>
    <t>ambito Alessandria</t>
  </si>
  <si>
    <t>ambito Casale Monferrato</t>
  </si>
  <si>
    <t>ambito Novi Ligure</t>
  </si>
  <si>
    <t>ambito Ovada</t>
  </si>
  <si>
    <t>ambito Tortona</t>
  </si>
  <si>
    <t>ambito Valenza</t>
  </si>
  <si>
    <t xml:space="preserve">TOTALI </t>
  </si>
  <si>
    <t>Interventi in materia di sicurezza STRUTTURE ED IMPIANTI</t>
  </si>
  <si>
    <t>(esclusi antincendio e piano di organizzazione DGR 1-600)</t>
  </si>
  <si>
    <t>Interventi in materia di sicurezza dotazione minima datori lavoro delegati</t>
  </si>
  <si>
    <t>Potenziamento rete infrastrutturale implementazione applicativi</t>
  </si>
  <si>
    <t>Attrezzature - sostituzioni e nuove acquisizioni</t>
  </si>
  <si>
    <t>Presidio Ospedaliero di Acqui Terme</t>
  </si>
  <si>
    <t>Presidio Ospedaliero di Novi Ligure</t>
  </si>
  <si>
    <t>Presidio Ospedaliero di Casale Monferrato</t>
  </si>
  <si>
    <t>Presidio Ospedaliero di Ovada</t>
  </si>
  <si>
    <t>Presidio Ospedaliero di Tortona</t>
  </si>
  <si>
    <t>totale generale</t>
  </si>
  <si>
    <t>DGR 1-600 DEL 19.11.2014 - ELENCO INTERVENTI 2018-2020 A.S.L. AL  A SEGUITO DELLA RIORGANIZZAZIONE AZIENDALE - dettaglio</t>
  </si>
  <si>
    <t>n°</t>
  </si>
  <si>
    <t>Sede</t>
  </si>
  <si>
    <t>Struttura</t>
  </si>
  <si>
    <t>Intervento</t>
  </si>
  <si>
    <t>Importi lordi (Iva ed oneri compresi)</t>
  </si>
  <si>
    <t>note</t>
  </si>
  <si>
    <t xml:space="preserve">Importo complessivo    lordo                  </t>
  </si>
  <si>
    <t>A</t>
  </si>
  <si>
    <t>lett. prog.va</t>
  </si>
  <si>
    <t>Titolo</t>
  </si>
  <si>
    <t>Acqui Terme</t>
  </si>
  <si>
    <t>Distretto via Alessandria</t>
  </si>
  <si>
    <t>a</t>
  </si>
  <si>
    <t xml:space="preserve">Interventi edili ed impiantistici per ricollocazione ambulatori ed uffici a seguito riorganizzazione aziendale, realizzazione spogliatoi personale sanitario. </t>
  </si>
  <si>
    <t>importo complessivo e importi parziali Acqui T.</t>
  </si>
  <si>
    <t>Novi Ligure</t>
  </si>
  <si>
    <t>Ospedale San Giacomo</t>
  </si>
  <si>
    <t>Piano 3° Nido patologico: modifiche strutturali ed impiantistiche locale esistente, per trasferimento attrezzatura da P.O. Tortona</t>
  </si>
  <si>
    <t>b</t>
  </si>
  <si>
    <t>Piano 6° ex ambulatori Neurologia:  interventi edili ed impiantistici per riorganizzazione ambulatori Urologia</t>
  </si>
  <si>
    <t>c</t>
  </si>
  <si>
    <t>Piano 2° SC Cardiologia: Incremento impianto trattamento aria emodinamica</t>
  </si>
  <si>
    <t>d</t>
  </si>
  <si>
    <t xml:space="preserve">Piano 2° ex SO CH: Interventi edili ed impiantistici per realizzazione ambulatori chirurgia e medicazione </t>
  </si>
  <si>
    <t>e</t>
  </si>
  <si>
    <t>Piano terra, nuova sala attesa CUP, segreteria e attesa pre ricovero e ricoveri ordinari, ambulatorio pre ricovero</t>
  </si>
  <si>
    <t>f</t>
  </si>
  <si>
    <t>Piano 2° Anatomia Patologica: Nuovo impianto trattamento aria / raffrescamento</t>
  </si>
  <si>
    <t>g</t>
  </si>
  <si>
    <t xml:space="preserve">Piano terra, lavori edili ed impianstitici per potenziamento centrale sterilizzazione </t>
  </si>
  <si>
    <t>h</t>
  </si>
  <si>
    <t xml:space="preserve">Piano 5°, parte: Ristrutturazione ed adeguamento normativo locali a disposizione da destinare a degenze ortopedia  </t>
  </si>
  <si>
    <t xml:space="preserve">i </t>
  </si>
  <si>
    <t>Piano terra ex rianimazione, interventi edili ed impiantistici per realizzazione sala conferenze e annessi servizi</t>
  </si>
  <si>
    <t>Poliambulatorio via Papa Giovanni XXIII n°1</t>
  </si>
  <si>
    <t xml:space="preserve">l </t>
  </si>
  <si>
    <t xml:space="preserve">Interventi edili ed impiantistici per riorganizzazione funzionale dovuta all'accoglimento del SERD da trasferire da presidio ospedaliero </t>
  </si>
  <si>
    <t>importo complessivo e importi parziali Novi L.</t>
  </si>
  <si>
    <t>Ovada</t>
  </si>
  <si>
    <t>Ospedale civile Ovada</t>
  </si>
  <si>
    <t>Piano seminterrato: lavori edili ed impiantistici presso locale esistente ex deposito, per predisposizione nuovi spogliatoi personale femminile</t>
  </si>
  <si>
    <t xml:space="preserve">Completamento trasferimento attività sanitarie da poliambulatorio di via XXV Aprile presso locali disponibili al p.2° del PO  </t>
  </si>
  <si>
    <t>Piano seminterrato ex farmacia: lavori edili ed impiantistici presso deposito farmaci per realizzazione ufficio e distribuzione farmaci e ampliamento deposito (archivio DS)</t>
  </si>
  <si>
    <t>importo complessivo e importi parziali Ovada</t>
  </si>
  <si>
    <t>TORTONA</t>
  </si>
  <si>
    <t>Ospedale SS. Antonio e Margherita</t>
  </si>
  <si>
    <t xml:space="preserve"> Attivazione di lavori di ristrutturazione ambulatori area medica per insediamento trasfusionale e  ex astanterie P.S. per trasf.to amb. area medica e di Epatologia </t>
  </si>
  <si>
    <t xml:space="preserve">Riqualificazione locali ex Emodinamica </t>
  </si>
  <si>
    <t xml:space="preserve">P.O. di TORTONA "SS. Antonio e Margherita": Piano di riorganizzazione dei punti di erogazione (2° lotto): interventi strutturali ed impiantistici finalizzati alla creazione di un area di Riabilitazione al secondo piano. </t>
  </si>
  <si>
    <t>importo complessivo e importi parziali Tortona</t>
  </si>
  <si>
    <t>Valenza</t>
  </si>
  <si>
    <t>Ristrutturazione palazzina in via Raffaello per trasferimento attività sanitarie da ex Mauriziano</t>
  </si>
  <si>
    <t>importo complessivo e importi parziali Valenza</t>
  </si>
  <si>
    <t>importo complessivo e importi parziali ASL AL</t>
  </si>
  <si>
    <t>Interventi in materia di SICUREZZA ANTINCENDIO 2018-2020 - dettaglio</t>
  </si>
  <si>
    <t>Importo complessivo lordo</t>
  </si>
  <si>
    <t>Anno 2019 scadenza 2° SCIA 24 aprile 2019</t>
  </si>
  <si>
    <t>Ospedale Mons. Giovanni Galliano</t>
  </si>
  <si>
    <t>Interventi edili ed impiantistici al piano terra per accesso ascensore antincendio su atrio e conseguente ricollocazione bar, cassa cup, uffici vari</t>
  </si>
  <si>
    <t xml:space="preserve">nuova voce  </t>
  </si>
  <si>
    <t>Completamento impianto rilevazione incendi</t>
  </si>
  <si>
    <t>Completamento impianto EVAC ai piani interrato, terra, 2°, 3°, 4°, 5°, 6°</t>
  </si>
  <si>
    <t xml:space="preserve">RICHIESTA FINANZIAMENTO REGIONE </t>
  </si>
  <si>
    <t xml:space="preserve">Completamento ripristino impianti illuminazione di sicurezza esistenti </t>
  </si>
  <si>
    <t>Realizzazione punto alimentazione emergenza e adeguamento impianto distribuzione gas medicali (IDGM) esistente</t>
  </si>
  <si>
    <t xml:space="preserve">Adeguamento antincendio per SCIA 2019 DM 19/03/2015 Intervento su impianto gas medicinali </t>
  </si>
  <si>
    <t xml:space="preserve">Adeguamento normativo depositi reparti diversi </t>
  </si>
  <si>
    <t>Fornitura e posa di estintori a polvere e C02 ad integrazione degli esistenti</t>
  </si>
  <si>
    <t xml:space="preserve">gara per affidamento fornitura ad hoc </t>
  </si>
  <si>
    <t>i</t>
  </si>
  <si>
    <t>Adeguamento montalettighe antincendio</t>
  </si>
  <si>
    <t>Poliambulatorio di Acqui Terme</t>
  </si>
  <si>
    <t>l</t>
  </si>
  <si>
    <t>Esecuzione impianto di rilevazione incendi e adeguamento illuminazione di emergenza</t>
  </si>
  <si>
    <t>m</t>
  </si>
  <si>
    <t xml:space="preserve">Interventi edili ed impiantistici per adeguamento depositi </t>
  </si>
  <si>
    <t>RSA di Acqui</t>
  </si>
  <si>
    <t>n</t>
  </si>
  <si>
    <t>Esecuzione interventi per rilascio CPI - Struttura da mettere in gara per nuova gestione</t>
  </si>
  <si>
    <t>(non è possibile mettere in gara per gestione affidamento RR.SS.AA. le strutture non dotate di CPI)</t>
  </si>
  <si>
    <t>Alessandria</t>
  </si>
  <si>
    <t>EX OSPEDALE PSICHIATRICO S. GIACOMO</t>
  </si>
  <si>
    <t>Manutenzione ordinaria Impianto illuminazione di sicurezza</t>
  </si>
  <si>
    <t>HOSPICE IL GELSO</t>
  </si>
  <si>
    <t xml:space="preserve">Adeguamento impianto antincendio: installazione impianto Evac </t>
  </si>
  <si>
    <t xml:space="preserve"> Fornitura  e posa di porte REI per creazione compartimenti,  magazzini e tinteggiatura locali oggetto dei lavori.</t>
  </si>
  <si>
    <t>Affidamento incarico tecnico professionale attinente architettura e ingegneria per realizzazione di impianto rilevazione Fumi e EVAC Patria di Alessandria</t>
  </si>
  <si>
    <t>importo complessivo e importi parziali Alessandria</t>
  </si>
  <si>
    <t>Casale Monf.</t>
  </si>
  <si>
    <t>OSPEDALE S.SPIRITO</t>
  </si>
  <si>
    <t>Impianto rilevazione incendi, EVAC per la messa a norma e sicurezza antincendio dei corridoi del piano seminterrato</t>
  </si>
  <si>
    <t xml:space="preserve">Interferenza con lavoro di bonifica amianto sospeso aggiudicazione dal Consiglio di Stato udienza Marzo 2018 </t>
  </si>
  <si>
    <t>Impianto rilevazione incendi, EVAC per la messa a norma e sicurezza antincendio dei corridoi del piano rialzato SCIA 2019 (escluso ala nord già finanziato fondi regionali vedi voce a )</t>
  </si>
  <si>
    <t>Fornitura porte REI per compartimentazione locali sporco pulito 2° tranche</t>
  </si>
  <si>
    <t>Impianto rilevazione incendi, EVAC per la messa a norma e sicurezza antincendio dei corridoi del piano primo</t>
  </si>
  <si>
    <t xml:space="preserve">Ospedale S.Spirito di Casale M.to - Installazione e adeguamento illuminazione di emergenza (ove mancante) </t>
  </si>
  <si>
    <t>Rifacimento tratto rete idrica antincendio ala est danneggiata</t>
  </si>
  <si>
    <t>Manutenzione straordinaria agli impianti e attrezzature antincendio del p.o.</t>
  </si>
  <si>
    <t xml:space="preserve">Compartimentazione magazzini centrale ai fini antincendio per SCIA 2019 </t>
  </si>
  <si>
    <t>Nuova centrale di riserva gas medicinali per adeguamento a normativa (terza fonte) come da UNI EN ISO 7396-1 ENI EN ISO  7396-2</t>
  </si>
  <si>
    <t>MONCALVO</t>
  </si>
  <si>
    <t>Adeguamento antincendio per SCIA 2019 DM 19/03/2015 Impianto rilevazione fumi e EVAC</t>
  </si>
  <si>
    <t xml:space="preserve">CONSULTORIO P.ZZA S.DOMENICO </t>
  </si>
  <si>
    <t>DISTRETTO SANITARIO VIA PALESTRO</t>
  </si>
  <si>
    <t>o</t>
  </si>
  <si>
    <t xml:space="preserve">Compartimentazione seminterrati e magazzini per adeguamento antincendio SCIA 2019 </t>
  </si>
  <si>
    <t>p</t>
  </si>
  <si>
    <t>Completamento e adeguamento impianto rilevamento e spegnimento automatico antincendio locali seminterrati adibiti a deposito SCIA 2019</t>
  </si>
  <si>
    <t>importo complessivo e importi parziali Casale M.</t>
  </si>
  <si>
    <t>DIALISI        L.GO COSTITUZIONE DELLA REPUBBLICA</t>
  </si>
  <si>
    <t>Impianto di rilevazione fumi e impianto EVAC SCIA 2019</t>
  </si>
  <si>
    <t xml:space="preserve">PRESIDIO OSPEDALIERO </t>
  </si>
  <si>
    <t>Primi interventi urgenti adeguamento sicurezza antincendio compartimentazione scale e porte REI Magazzini</t>
  </si>
  <si>
    <t xml:space="preserve">importo complessivo e importi parziali Valenza </t>
  </si>
  <si>
    <t>Sostituzione n°3 centrali antincendio e nuovo impianto di diffusione sonora di emergenza ai piani 2°, 4° e 5° monoblocco</t>
  </si>
  <si>
    <t xml:space="preserve">Adeguamento normativo deposito reparti diversi </t>
  </si>
  <si>
    <t>Adeguamento impianti illuminazione di sicurezza esistenti</t>
  </si>
  <si>
    <t xml:space="preserve">Adeguamento antincendio per SCIA 2019 DM 19/03/2015 Intervento su impianto gas medicinali  </t>
  </si>
  <si>
    <t>Interventi edili ed impiantistici per la realizzazione di n°2 depositi per bombole ossigeno Blocco operatorio e Terapia Intensiva</t>
  </si>
  <si>
    <t>Adeguamento montalettighe antincendio, completamento EVAC e rilevazione incendi restanti piani del monoblocco e restanti aree non adeguate</t>
  </si>
  <si>
    <t>Distretti e Poliambulatori di Arquata e Novi</t>
  </si>
  <si>
    <t>RAF di Gavi</t>
  </si>
  <si>
    <t>Adeguamentio per rilascio CPI - Struttura da mettere in gara per nuova gestione</t>
  </si>
  <si>
    <t xml:space="preserve">RSA di Serravalle Scrivia </t>
  </si>
  <si>
    <t>Sostituzione centrale antincendio e integrazione rilevatori per rinnovo CPI già scaduto - Struttura da mettere in gara per nuova gestione</t>
  </si>
  <si>
    <t>OSPEDALE</t>
  </si>
  <si>
    <t>Completamento impianto rilevazione incendi dei vani impianti elevatori e al piano rialzato presso radiologia, cup, cappella e uffici lato pronto soccorso</t>
  </si>
  <si>
    <t>Utilizzo residuo fondi DGR 49 del 2008 (€ 60.000) - richiedere nulla osta alla Regione</t>
  </si>
  <si>
    <t>Interventi edili ed impiantistici per realizzazione nuovi depositi al piano seminterrato</t>
  </si>
  <si>
    <t xml:space="preserve">nuova voce </t>
  </si>
  <si>
    <t>Adeguamenti centrale vuoto e realizzazione punto alimentazione emergenza impianto distribuzione gas medicali (IDGM)</t>
  </si>
  <si>
    <t>Interventi edili ed impiantistici per la realizzazione depositi per bombole ossigeno</t>
  </si>
  <si>
    <t xml:space="preserve">Sostituzione porte depositi e fornitura e posa di nuove porte tagliafuoco, reparti diversi </t>
  </si>
  <si>
    <t>Adeguamento montalettighe antincendio e impianto EVAC</t>
  </si>
  <si>
    <t xml:space="preserve">Distretto di Ovada </t>
  </si>
  <si>
    <t xml:space="preserve">Adeguamento illuminazione di emergenza, uffici piano terra </t>
  </si>
  <si>
    <t>Tortona</t>
  </si>
  <si>
    <t>Realizzazione  impianto di rilevazione incendi OSPEDALE DI Tortona</t>
  </si>
  <si>
    <t xml:space="preserve">Impianto rilevazione fumi Distretto di Tortona </t>
  </si>
  <si>
    <t>Compartimentazione depositi e compartimentazione impianto montalettighe</t>
  </si>
  <si>
    <t>Illuminazione di emergenza</t>
  </si>
  <si>
    <t>Completamento impianto per fermo macchine UTA e chiusura serrande tagliafuoco in caso d'incendio.</t>
  </si>
  <si>
    <t xml:space="preserve">Spostamento quadri valvole gas medicali </t>
  </si>
  <si>
    <t>Rifacimento quadri elettrici di distribuzione seminterrato e dorsali linee elettriche</t>
  </si>
  <si>
    <t>Impianto antincendio per protezione locale archivio seminterrato</t>
  </si>
  <si>
    <t>Sostituzione illuminazione d'emergenza</t>
  </si>
  <si>
    <t xml:space="preserve">Installazione n. 11 porte tagliafuoco REI 60/120 locali deposito </t>
  </si>
  <si>
    <t>Adeguamento impianto distribuzione gas medicali (IDGM) e impianto evacuazione gas anestetici (SDEGA)</t>
  </si>
  <si>
    <t>DISTRETTO PASSALACQUA</t>
  </si>
  <si>
    <t xml:space="preserve">Postazione EVAC comunicazione sonora dotata di sistema elettroacustico </t>
  </si>
  <si>
    <t>q</t>
  </si>
  <si>
    <t>Fornitura e posa in opera di serrande tagliafuoco all'interno delle canalizzazione dell'aria primaria</t>
  </si>
  <si>
    <t>r</t>
  </si>
  <si>
    <t>Manutenzione straordinaria/modifica impianto rilevazione incendi con sostituzione di centrale e rilevatori</t>
  </si>
  <si>
    <t>Castelnuovo Scrivia</t>
  </si>
  <si>
    <t xml:space="preserve">POLIAMBULATORIO CASTELNUOVO SCRIVIA </t>
  </si>
  <si>
    <t>s</t>
  </si>
  <si>
    <t>Realizzazione impianto antincendio e compartimentazione</t>
  </si>
  <si>
    <t xml:space="preserve">Verificare con Direzione Generale  se investire in questa struttura visto il numero esiguo di Ambulatori </t>
  </si>
  <si>
    <t xml:space="preserve"> </t>
  </si>
  <si>
    <t>Interventi in materia di SICUREZZA STRUTTURE e IMPIANTI 2018-2020 - dettaglio</t>
  </si>
  <si>
    <t>Nuova piazzola per elisoccorso (HEMS Soccorso e Protezione civile)</t>
  </si>
  <si>
    <t xml:space="preserve">Ospedale Mons. Giovanni Galliano </t>
  </si>
  <si>
    <t>Lavori edili ed impiantistici per sostituzione celle frigorifere camere mortuarie, compresa fornitura e posa di nuove celle.</t>
  </si>
  <si>
    <t xml:space="preserve">Adeguamento cabina elettrica ENEL CEI 016 </t>
  </si>
  <si>
    <t>Realizzazione impianto raffrescamento locale trasformatori</t>
  </si>
  <si>
    <t xml:space="preserve">Implementazione UPS per sale operatorie e relativa linea alimentazione   </t>
  </si>
  <si>
    <t>Rifacimento impianto di pompaggio dell’acqua potabile</t>
  </si>
  <si>
    <t xml:space="preserve">Sostituzione UTA Dialisi </t>
  </si>
  <si>
    <t xml:space="preserve">Smantellamento impianti locali depuratore e smantellamento locale pompe acqua pozzi ex lavanderia </t>
  </si>
  <si>
    <t xml:space="preserve">Rifacimento impianto clorazione acque reflue  </t>
  </si>
  <si>
    <t>R.S.A. Mons. Capra</t>
  </si>
  <si>
    <t>Rifacimento muro perimetrale in pietra, su via De Gasperi</t>
  </si>
  <si>
    <t>Distretto di via Alessandria</t>
  </si>
  <si>
    <t xml:space="preserve">Ripassatura di parte della copertura della falda interna lato cortile soprastante la sala riunioni, con inserimento di lastre sottocoppo. ( mq 360 circa) . </t>
  </si>
  <si>
    <t xml:space="preserve">RICHIESTA FINANZIAMENTO REGIONALE </t>
  </si>
  <si>
    <t>Implementazione impianto climatizzazione ambulatori e uffici</t>
  </si>
  <si>
    <t>Neuro psichiatria infantile: interventi di risanamento da umidità, adeguamento servizi igienici H, impianto climatizzazione</t>
  </si>
  <si>
    <t>Palazzina uffici presso distretto di via Alessandria</t>
  </si>
  <si>
    <t>Sostituzione quadri elettrici ex Villa Mater e adeguamento impianto illuminazione emergenza</t>
  </si>
  <si>
    <t>Realizzazione di nuova sede Servizio Medici competenti e dispensazione metadone e spostamento  servizio di prevenzione e protezione e rifacimento facciata Via Mazzini</t>
  </si>
  <si>
    <t xml:space="preserve">Rimozione coibentazione in amianto dalle tubazioni con successiva ricoibentazione delle stesse presso i padiglioni "A" "B" e "C" </t>
  </si>
  <si>
    <t>Ripristino facciata, sostituzione pluviali e rimozione perdite tetto ex Chiesa</t>
  </si>
  <si>
    <t xml:space="preserve">Riparazione tetto mensa            </t>
  </si>
  <si>
    <t>Riparazione tetto Sala Chessa e Formazione</t>
  </si>
  <si>
    <t xml:space="preserve">Impianto di condizionamento sala Chessa e sala multimediale </t>
  </si>
  <si>
    <t>Spostamento e sostituzione dei quadri elettrici posti nei locali seminterrati</t>
  </si>
  <si>
    <t>Adeguamento illuminotecnico degli uffici amministrativi del serv. Multizonale, Controllo di Gestione, Igiene Pubblica, dipartimento di salute mentale.</t>
  </si>
  <si>
    <t xml:space="preserve">Realizzazione di controparete  all'interno del servizio di medico competente con tinteggiatura dei locali </t>
  </si>
  <si>
    <t>Rifacimento copertura e realizzazione impianto ascensore presso  ex sede ARPA.</t>
  </si>
  <si>
    <t>Serramenti e infissi: manutenzione straordinaria e nuove realizzazioni per Epidemiologia e Veterinari</t>
  </si>
  <si>
    <t>Rifacimento impianto illuminazione locali seminterrati e bonifica degli stessi.</t>
  </si>
  <si>
    <t>Adeguamento impianti lelettrici, fonia , dati ed illuminaione presso servizio Centro diurno psichiatrico</t>
  </si>
  <si>
    <t>Adeguamento impianti elettrici, fonia , dati ed illuminazione presso servizio Centro diurno psichiatrico</t>
  </si>
  <si>
    <t>Adeguamenti impianti elettrici, fonia e dati palazzina sede del Servizio Veterinario</t>
  </si>
  <si>
    <t>Rifacimento porzione tetto “sala giovani Teatro Parvum”</t>
  </si>
  <si>
    <t>Rifacimento porzione di copertura e ripristino porzione di pavimeto in pvc.</t>
  </si>
  <si>
    <t>Poliambulatorio Patria</t>
  </si>
  <si>
    <t>Rifacimento tetto Servizio Farmaceutico e e sostituzione porziome di recinzione verso via Ardigò</t>
  </si>
  <si>
    <t>Casale Monferrato</t>
  </si>
  <si>
    <t>Ospedale S. Spirito - Hospice Mons. Zaccheo</t>
  </si>
  <si>
    <t xml:space="preserve">Consolidamento strutturale per fondazioni  Hospice “Mons. Zaccheo” e lavori di completamento per locali seminterrato </t>
  </si>
  <si>
    <t>Progetto esecutivo Ing. Rota del 28/06/2016</t>
  </si>
  <si>
    <t xml:space="preserve">Stima Ing. Rota </t>
  </si>
  <si>
    <t xml:space="preserve">Sostituzione batterie GE e UPS </t>
  </si>
  <si>
    <t xml:space="preserve">Messa a norma impianto elettrico e condizionamento sala macchine CED </t>
  </si>
  <si>
    <t>Rifacimento parziale del muro di cinta (angolo Mortuario e angolo v.le Marchino )</t>
  </si>
  <si>
    <t xml:space="preserve">Rifacimento linea di scarico acque nere e di filtrazione reparto Dialisi (rischi igienico sanitari) e Messa a norma impianto elettrico e illuminazione dei relativi scantinati </t>
  </si>
  <si>
    <t xml:space="preserve">Rifacimento pavimentazioni varie: 
a)   Rifacimento pavimentazione rampa Traumatologia corridoi est e ovest;
</t>
  </si>
  <si>
    <r>
      <t xml:space="preserve">A) Riparazione rete fognaria  bianca e nera ( bypass tra i due padiglioni di Medicina ) 
</t>
    </r>
    <r>
      <rPr>
        <b/>
        <sz val="8"/>
        <rFont val="Arial"/>
        <family val="2"/>
        <charset val="1"/>
      </rPr>
      <t xml:space="preserve">B) </t>
    </r>
    <r>
      <rPr>
        <sz val="8"/>
        <rFont val="Arial"/>
        <family val="2"/>
        <charset val="1"/>
      </rPr>
      <t>Modifica tratto fognario p.le Mortuario</t>
    </r>
  </si>
  <si>
    <t>Asfaltatura percorsi danneggiati di viabilità esterna</t>
  </si>
  <si>
    <t>Abbattimento barriere architettoniche per accesso Pediatria e sottotetto (montalettighe)</t>
  </si>
  <si>
    <t>Sanificazione ambienti e tinteggiatura varie (degenza ORL/Otorino, ambulatori ginecologia/pediatria, ingresso dialisi e altre varie)</t>
  </si>
  <si>
    <t>Consolidamento strutturale del corpo fabbricato di ampliamento reparto Ostetricia/Ginecologia/ex medicina uomini</t>
  </si>
  <si>
    <t>Predisposizione per messa a norma impianto elettrico e f.m.  locali magazzino/ex lavanderia/laborat. Elettricisti comprensivo di assistenza muraria</t>
  </si>
  <si>
    <t>Primi interventi di adeguamento normativo e messa in sicurezza impianto di illuminazione scantinati e cunicoli tecnologici</t>
  </si>
  <si>
    <t>Poliambulatorio di via Palestro</t>
  </si>
  <si>
    <t>Lavori edili e impiantistici per adeguamento locali per spostamento consultorio da P.zza S.Domenico al Distretto di Via Palestro</t>
  </si>
  <si>
    <t>Condizionato allo spostamento degli ambulatori di psichiatria c/o P.O.</t>
  </si>
  <si>
    <t>Rifacimento completo delle coperture in amianto soprastanti laboratorio analisi e anatomia patologica (mq 1.200)</t>
  </si>
  <si>
    <t xml:space="preserve">Bonifica entro 18 mesi da lettera prot. 102405 del 3.11.16 dei Responsabile amianto e Direttore SPP – progetto anno 2017 – inizio lavori marzo 2018 </t>
  </si>
  <si>
    <t>Prescrizioni verifiche biennali ascensori (n°2 montasporco del monoblocco degenze)</t>
  </si>
  <si>
    <t>Ristrutturazione impianto raffrescamento DH oncologico al p.5° (Vedi 1-600 ortopedia)</t>
  </si>
  <si>
    <t>Rifacimento impermeabilizzazione terrazzo al piano 3° (mq 100)</t>
  </si>
  <si>
    <t>Tinteggiatura ambienti sanitari</t>
  </si>
  <si>
    <t>Rifacimento impermeabilizzazione interna (in materiale ad uso alimentare) vasche accumulo acqua potabile</t>
  </si>
  <si>
    <t>Ripristini pavimentazioni stradali danneggiate nella viabilità interna DEA ed ex DEA</t>
  </si>
  <si>
    <t>Parcheggio utenti rifacimento parapetti di sicurezza (provvisionali in attesa di sistemazione definitiva dell'intera area)</t>
  </si>
  <si>
    <t xml:space="preserve">Rimozione sottocpertura in amianto e rifacimento della copertura blocco uffici via Raggio (mq 950) </t>
  </si>
  <si>
    <t>Piano 2° Nefrologia (sala dialisi): Bilanciamento carichi elettrici su linee UPS</t>
  </si>
  <si>
    <t>Piano 2° Nefrologia (ambulatori): rifacimento blocco servizi igienici</t>
  </si>
  <si>
    <t>Ripristino impermeabilizzazioni canali di gronda monoblocco degenze e rifacimento intonaci sottostanti</t>
  </si>
  <si>
    <t>Rifacimento impermeabilizzazione soletta di copertura del blocco operatorio</t>
  </si>
  <si>
    <t>Rifacimento impermeabilizzazione copertura ex DEA costituita da giardino pensile (da eliminare)</t>
  </si>
  <si>
    <t xml:space="preserve">Alluvione del 13.10.2014 - Quadri elettrici e UPS a servizio del blocco operatorio e dell’area ambulatori-laboratori, fornitura nuovi quadri e trasferimento linee dal piano interrato al piano terra </t>
  </si>
  <si>
    <t>Alluvione del 13.10.2014 - Regimazione delle acque meteoriche provenienti da terreni e strade circostanti gli edifici facenti parte del presidio ospedaliero</t>
  </si>
  <si>
    <t>Acquisto di motopompa (idrovora) carrellata, al fine di fronteggiare tempestivamente eventi alluvionali come quelli del 13.10.2014</t>
  </si>
  <si>
    <t>Poliambulatorio di via Papa Giovanni XXIII</t>
  </si>
  <si>
    <t>Ripristino recinzione in ferro deteriorata nei supporti murati e asfaltatura cortile interno</t>
  </si>
  <si>
    <t>RSA La Brichetta di Novi</t>
  </si>
  <si>
    <t>t</t>
  </si>
  <si>
    <t>Alluvione 13.10.14 - Regimazione acque meteoriche provenienti dall'area confinante a monte (da definire la competenza con amministrazione comunale)</t>
  </si>
  <si>
    <t>RSA di Serravalle Scrivia, via Giani</t>
  </si>
  <si>
    <t>u</t>
  </si>
  <si>
    <t>Antiche mura a confine. Messa in sicurezza dei contrafforti di contenimento</t>
  </si>
  <si>
    <t>Ospedale civile</t>
  </si>
  <si>
    <t>Rifacimento completo delle coperture in amianto (mq 2.210 = 1430+780)</t>
  </si>
  <si>
    <t xml:space="preserve">Bonifica entro 18 mesi da lettera prot. 102421 del 3.11.16 dei Responsabile amianto e Direttore SPP – progetto anno 2017 – inizio lavori marzo 2018 </t>
  </si>
  <si>
    <t>Sostituzione serramenti camera calda pronto soccorso</t>
  </si>
  <si>
    <t xml:space="preserve">Radiologia - Fornitura e posa di n°2 porte schermate </t>
  </si>
  <si>
    <t>Sostituzione centrale refrigerazione impianto di condizionamento e completamento impianto pronto soccorso</t>
  </si>
  <si>
    <t>suddiviso in due anni</t>
  </si>
  <si>
    <t>Parco Villa Gabrieli</t>
  </si>
  <si>
    <t xml:space="preserve">Messa in sicurezza, monitoraggio, controllo della stabilità e successivo rifacimento di parte del muro perimetrale di contenimento, a confine tra la proprietà ASL e la pubblica via Carducci </t>
  </si>
  <si>
    <t>Distretto di via XXV Aprile</t>
  </si>
  <si>
    <t xml:space="preserve">Rifacimento pavimentazione e impermeabilizzazione terrazzo piano 2° (copertura sede Veterinari) </t>
  </si>
  <si>
    <t xml:space="preserve">Ripristino intonaci ammalorati della facciata principale </t>
  </si>
  <si>
    <t xml:space="preserve">Croce verde </t>
  </si>
  <si>
    <t xml:space="preserve">Rifacimento del tetto della palazzina ospitante la Croce Verde Ovadese </t>
  </si>
  <si>
    <t>(immobile in procedura di alienazione)</t>
  </si>
  <si>
    <t>Ristrutturazione impianti B.O Ortopedia P.O. Tortona</t>
  </si>
  <si>
    <t>Caserma Passalacqua</t>
  </si>
  <si>
    <t>Rifacimento piccola  orditura e copertura in coppi previa posa di lastre tipo "tegolit" con sostituzione di  pluviali e posa di sistema di allontanamento piccioni .</t>
  </si>
  <si>
    <t>In alternativa ma non risolutiva, posa di rete antipicione  e ripristino perdite tetto € 50.000,00</t>
  </si>
  <si>
    <t>OSPEDALE SS ANTONIO MARGHERITA</t>
  </si>
  <si>
    <t>Sostituzione di generatore indiretto di vapore pulito e realizzazione di nuova linea.</t>
  </si>
  <si>
    <t xml:space="preserve">Possibiltà di finanziare l'opera con l'appalto di gestione calore </t>
  </si>
  <si>
    <t xml:space="preserve">Manutenzione straordinaria e urgente a 7 impianti elevatori </t>
  </si>
  <si>
    <t>Impermeabilizzazione copertura centrale termica e consolidamento scala accesso centrale termica</t>
  </si>
  <si>
    <t>Aggiornamento e adeguamento rete O2 n.2  sottostazioni</t>
  </si>
  <si>
    <t>Manutenzione e riparazione porte automatiche Sala operatoria di Otorino</t>
  </si>
  <si>
    <t xml:space="preserve">Sistemazione porte blocco operatorio 2° piano </t>
  </si>
  <si>
    <t xml:space="preserve">Sanificazione e tinteggiatura  reparti vari </t>
  </si>
  <si>
    <t>Adeguamento normativo sicurezza impianti elettrici *(da 4 previsti a 2 ) gruppi continuità per rianimazione I e II blocco operatorio e CED</t>
  </si>
  <si>
    <t>Asfaltatura percorsi e aree interne</t>
  </si>
  <si>
    <t>Sostituzione apertura automatica Camera Calda DEA</t>
  </si>
  <si>
    <t>Sistemazione intonaco facciata cucina</t>
  </si>
  <si>
    <t>Sostituzione tratti linee idriche acqua sanitaria ammalorate</t>
  </si>
  <si>
    <t>Incremento di prese dedicate ogni posto letto x collegamento letti elettrici</t>
  </si>
  <si>
    <t>Sostituzione n.2 BATTERIE gruppi di continuità</t>
  </si>
  <si>
    <t>Pronto Soccorso parte non ristrutturata: rifacimento impianti elettrici</t>
  </si>
  <si>
    <t>Laboratorio Analisi (2p) : rifacimento impianti elettrici</t>
  </si>
  <si>
    <t>v</t>
  </si>
  <si>
    <t>Rifacimento(ultima parte) copertura e sostituzione pluviali P.O.</t>
  </si>
  <si>
    <t>z</t>
  </si>
  <si>
    <r>
      <t xml:space="preserve">Riqualificazione vecchie astanteria pronto soccorso </t>
    </r>
    <r>
      <rPr>
        <sz val="8"/>
        <rFont val="Arial"/>
        <family val="2"/>
      </rPr>
      <t xml:space="preserve">(intervento inserito nella 1/600 punto a) </t>
    </r>
  </si>
  <si>
    <t>aa</t>
  </si>
  <si>
    <t>Revisione gruppo elettrogeno Goffi</t>
  </si>
  <si>
    <t>VIA SADA TORTONA</t>
  </si>
  <si>
    <t>ab</t>
  </si>
  <si>
    <t>Intervento di manutenzione straordinaria coperture campanile in condizioni di precarietà Via Sada Tortona (pericolo crollo)</t>
  </si>
  <si>
    <t>TORTONA GUM</t>
  </si>
  <si>
    <t>ac</t>
  </si>
  <si>
    <t>interventi edli e impiantistici per riqualificazione e adeguamento magazzino gen.le e p.t. vecchio obitorio per stoccaggio farmaci a liv. Aziendale</t>
  </si>
  <si>
    <t>Poliambulatorio Castelnuovo S.</t>
  </si>
  <si>
    <t>ad</t>
  </si>
  <si>
    <t>Rifacimento porzione di tetto</t>
  </si>
  <si>
    <t>OSPEDALE  ex Mauriziano</t>
  </si>
  <si>
    <t xml:space="preserve">Messa in sicurezza ringhiere e balconi (in sostituzione di quelli esistenti disancorati) e altri interventi edilizi. </t>
  </si>
  <si>
    <t xml:space="preserve">Villetta del P.O. Mauriziano </t>
  </si>
  <si>
    <t xml:space="preserve">Riparazione rottura tetto e messa in sicurezza copertura : Distacco intonaci murature esterne e cornicione </t>
  </si>
  <si>
    <t xml:space="preserve">Interventi su richiesta datori di lavoro delegati </t>
  </si>
  <si>
    <t>interventi su richiesta datore di lavoro delegati</t>
  </si>
  <si>
    <t>Interventi su richiesta datori di lavoro delegati</t>
  </si>
  <si>
    <t>Attrezzatura</t>
  </si>
  <si>
    <t>Motivazione</t>
  </si>
  <si>
    <t>n.1 ecografo con sonda addominale e trans rettale</t>
  </si>
  <si>
    <t xml:space="preserve">Urologia </t>
  </si>
  <si>
    <t>n. 1 tavolo operatorio</t>
  </si>
  <si>
    <t>quello in dotazione è obsoleto</t>
  </si>
  <si>
    <t>n.1 Centrale monitoraggio telemetria con 10 telemetrie</t>
  </si>
  <si>
    <t>Cardiologia</t>
  </si>
  <si>
    <t>Sistema obsoleto con copertura non completa dei p.l.</t>
  </si>
  <si>
    <t>TOTALE</t>
  </si>
  <si>
    <t>n.1 ecografo</t>
  </si>
  <si>
    <t xml:space="preserve">Ostetricia amb. </t>
  </si>
  <si>
    <t>ecografo attuale obsoleto (2002)</t>
  </si>
  <si>
    <t>Totale investimenti</t>
  </si>
  <si>
    <t>Interventi vari</t>
  </si>
  <si>
    <t>Ospedale</t>
  </si>
  <si>
    <t>Ulteriori interventi indifferibili ed urgenti in materia di antincendio per i quali si richiede autorizzazione regionale</t>
  </si>
  <si>
    <t>Hospice Mons. Zaccheo</t>
  </si>
  <si>
    <t>Ulteriori interventi indifferibili ed urgenti in materia di SICUREZZA per i quali si richiede autorizzazione regionale</t>
  </si>
  <si>
    <t>N°1 armadi  di sicurezza (congelatori) certificati per lo stoccaggio di campioni biolog raccolti con catena di custodia</t>
  </si>
  <si>
    <t>Laboratorio analisi</t>
  </si>
  <si>
    <t>Applicazione del PO per esecuz alcolemia e determinazi sostanze psicotrope d’abuso su richiesta degli agenti di P.G. (01.05.16)</t>
  </si>
  <si>
    <t>N°1 armadi di sicurezza certificati per lo stoccaggio di infiammabili e corrosivi</t>
  </si>
  <si>
    <t xml:space="preserve">Rispetto norme italiane ed europee sulla sicurezza </t>
  </si>
  <si>
    <t xml:space="preserve">- n.8 sedie per ufficio </t>
  </si>
  <si>
    <t xml:space="preserve">  Non più riparabili, previo censimento e valutazione disponibilità in seguito a riorganizzazione reparti </t>
  </si>
  <si>
    <t>TENS</t>
  </si>
  <si>
    <t>RRF</t>
  </si>
  <si>
    <t xml:space="preserve">bastone regolabile </t>
  </si>
  <si>
    <t>Dotazione base insufficiente e malfunzionante</t>
  </si>
  <si>
    <t xml:space="preserve">tripode </t>
  </si>
  <si>
    <t>Mancante</t>
  </si>
  <si>
    <t>n. 6 confezioni elastici da riabilitazione</t>
  </si>
  <si>
    <t>Dotazione insufficiente</t>
  </si>
  <si>
    <t>n. 2 canadesi</t>
  </si>
  <si>
    <t>n. 1 bilancia elettronica pesa neonati</t>
  </si>
  <si>
    <t xml:space="preserve"> Pediatria amb.</t>
  </si>
  <si>
    <t xml:space="preserve">bilancia attuale obsoleta </t>
  </si>
  <si>
    <t>n.1 scanner + p.c.</t>
  </si>
  <si>
    <t>Emodialisi</t>
  </si>
  <si>
    <t>Per acquisizione referti ed esami, informatizzazione dell reparto prevista da indicazioni regionali</t>
  </si>
  <si>
    <t>motori per chirurgie: n. 1 trapano per femore, n. 2 motori chirurgie piccole (mano piede), acquisto motori monouso</t>
  </si>
  <si>
    <t xml:space="preserve">Ortopedia </t>
  </si>
  <si>
    <t>apparecchiature obsolete.trapano per femore già presente in delibera acquisti  2016 non acquistato</t>
  </si>
  <si>
    <t>n. 1 fibra ottica flessibile per la laringoscopia diretta</t>
  </si>
  <si>
    <t xml:space="preserve">ORL </t>
  </si>
  <si>
    <t>sostituzione apparecchiatura obsoleta (10 anni vita media 5)</t>
  </si>
  <si>
    <t>Frigorifero per reattivi , capacità 150 L T° di eserc +4 + 8</t>
  </si>
  <si>
    <t>Trasfusionale</t>
  </si>
  <si>
    <t>Sostituzione di attrezzatura non a norma rappresentata da frigorifero “da cucina”</t>
  </si>
  <si>
    <t>Contenitori per trasporto emocomponenti con IU e certificati .</t>
  </si>
  <si>
    <t>La movimentazione di emocoponenti nella ns realtà è molto elevata . La necessità è relativa a non conformità rilevata nell'accreditamento e sopratutto alla necessità di disporre di contenitori idonei in relazione alle disposizioni di legge che sostituisca</t>
  </si>
  <si>
    <t>Si sintetizzano le caratteristiche :</t>
  </si>
  <si>
    <t>1.        n° 9 contenitori isotermici con data logger integrati</t>
  </si>
  <si>
    <t>2.        n° 12 contenitori secondari</t>
  </si>
  <si>
    <t>3.        n° 18 stabilizzatori +4</t>
  </si>
  <si>
    <t>4.        n° 6 stabilizzatori +22</t>
  </si>
  <si>
    <t>5.        n.6 stabilizzatori -30</t>
  </si>
  <si>
    <t>6.        n° 2 dispositivi di lettura per data logger</t>
  </si>
  <si>
    <t xml:space="preserve">7.        1 SW in grado di gestire il sistema nel suo complesso </t>
  </si>
  <si>
    <t>N ° 1 poltrone per donazione di sangue</t>
  </si>
  <si>
    <t>Sostituzione di attrezzature molto obsolescenti (data di acquisto anni 90) . La richiesta iniziale era di 9 poltrone ; 4 sono state donate da Associazioni di Donatori .</t>
  </si>
  <si>
    <t xml:space="preserve"> n. 1 ventilatori DEA/PS</t>
  </si>
  <si>
    <t>sc mecau</t>
  </si>
  <si>
    <r>
      <t xml:space="preserve">sostituz apparecchiature fuori produzione e in obsolescenza vecchi jolly.In caso assenza dotazione possibile scambio. </t>
    </r>
    <r>
      <rPr>
        <b/>
        <sz val="8"/>
        <rFont val="Arial"/>
        <family val="2"/>
      </rPr>
      <t>Censimento e valutazione Servizio TBICT</t>
    </r>
  </si>
  <si>
    <t>sostituzione apparecchiature in dotazione dal 1998</t>
  </si>
  <si>
    <t xml:space="preserve">n. 3 computer </t>
  </si>
  <si>
    <t>Per firma referti</t>
  </si>
  <si>
    <t>n.1 Kinetec per pazienti protesizzati al ginocchio e anca</t>
  </si>
  <si>
    <t>Da utilizzare nei pazienti operati di protesi al ginocchio per eseguire mobilizzazione precoce</t>
  </si>
  <si>
    <t>n.1 Sega oscillante per grandi segmenti a batteria</t>
  </si>
  <si>
    <t>mancante</t>
  </si>
  <si>
    <t>N. 1 Ecografo palmare</t>
  </si>
  <si>
    <t>Medicina</t>
  </si>
  <si>
    <t>Ecografia fast al letto del paziente(Medicina 1)</t>
  </si>
  <si>
    <t xml:space="preserve">n. 10 Pompe per infusione </t>
  </si>
  <si>
    <t>vari presidi</t>
  </si>
  <si>
    <t>Terapie continue temporizzate. Censimento e valutazione necessità in base dotazione presente</t>
  </si>
  <si>
    <t>n. 1 audiometro</t>
  </si>
  <si>
    <t>apparecchiatura presente obsoleta e difficoltà di  reperibili ricambi</t>
  </si>
  <si>
    <t xml:space="preserve">Congelatore verticale -30° - 40° capacità 180 L </t>
  </si>
  <si>
    <t>Sostituzione di attrezzatura obsolescente messa in funzione grazie ad un artificio di “fortuna” ( camera d'aria di ruota di bicicletta). Censimento e valutazione Servizio TBICT</t>
  </si>
  <si>
    <t>n. 1 videolaringoscopio</t>
  </si>
  <si>
    <t>sc anestesia rianimazione</t>
  </si>
  <si>
    <t>mancante in dotazione</t>
  </si>
  <si>
    <t>n.1 motore a batteria per grandi segmenti</t>
  </si>
  <si>
    <t>Per il trattamento delle fratture di grandi segmenti (femori)</t>
  </si>
  <si>
    <t>n.1 fotoforo senza fili</t>
  </si>
  <si>
    <t>Utile per consulenze nei reparti e al P.S.</t>
  </si>
  <si>
    <t>n. 1 otoscopio</t>
  </si>
  <si>
    <t>Utile per attività diagnostica</t>
  </si>
  <si>
    <t>n.2 scanner per segreteria</t>
  </si>
  <si>
    <t>Anatomia Patologica</t>
  </si>
  <si>
    <t>n.1 telecamera per artroscopia</t>
  </si>
  <si>
    <t>In sostituzione di apparecchiatura vetusta di scarsa qualità con necessità di riparazioni</t>
  </si>
  <si>
    <t>1</t>
  </si>
  <si>
    <t xml:space="preserve">n.1 Sistema per onde d'urto </t>
  </si>
  <si>
    <t xml:space="preserve">noleggio annuo </t>
  </si>
  <si>
    <t>n. 1 impedenziometro</t>
  </si>
  <si>
    <t>obsoleto e spesso mal funzionante</t>
  </si>
  <si>
    <t>n. 1 specchio frontale luce alogena ofraid con rispettive fonti luminose</t>
  </si>
  <si>
    <t>sotituzione apparecchio presente obsoleto (20 anni) con luce ad incendescenza e visione limitata</t>
  </si>
  <si>
    <t>n. 4 apparecchi anestesia</t>
  </si>
  <si>
    <r>
      <t xml:space="preserve">sostituzione apparecchiature fuori produzione e in obsolescenza (non più garantita riparazione quando terminati ricambi del produttore). </t>
    </r>
    <r>
      <rPr>
        <b/>
        <sz val="8"/>
        <rFont val="Arial"/>
        <family val="2"/>
      </rPr>
      <t>Censimento e valutazione Servizio TBICT</t>
    </r>
  </si>
  <si>
    <t>sostituzione apparecchiature in dotazione dal 1996-1997</t>
  </si>
  <si>
    <t>n. 3 barelle da trasporto/stazionamento</t>
  </si>
  <si>
    <t>sostituzione apparecchiature vetuste</t>
  </si>
  <si>
    <t>n.6 letti e materassi rianimazione e TI (1 stanza emergenza)</t>
  </si>
  <si>
    <t>Sostituzione mediante acquisto o noleggio causa fuori produzione ed in obsolescenza (non più garantita riparazione quando terminati i ricambi del produttore)</t>
  </si>
  <si>
    <t>€ 20000 / letto + materasso in caso di acquisto</t>
  </si>
  <si>
    <t>Ecografia fast al letto del paziente(Medicina 2)</t>
  </si>
  <si>
    <t>n. 1 Aggiornamento EMG</t>
  </si>
  <si>
    <t>Neurologia</t>
  </si>
  <si>
    <t>Messa in rete EMG Novi Acqui</t>
  </si>
  <si>
    <t>2</t>
  </si>
  <si>
    <t xml:space="preserve">n. 1 pedana stabilometrica </t>
  </si>
  <si>
    <t>necessaria per rieducazione vestibolare</t>
  </si>
  <si>
    <t>n. 1 sistemi alti flussi</t>
  </si>
  <si>
    <t>n. 4 monitor parametri vitali rianimazione</t>
  </si>
  <si>
    <t>sostituzione apparecchi fuori produzione e in obsolescenza</t>
  </si>
  <si>
    <t>implementazione monitor (Philips) in sostituzione Datex fuori produzione</t>
  </si>
  <si>
    <t>N.1 Aggiornamento monitoraggio e telemetrie</t>
  </si>
  <si>
    <t>Apparecchiaturea presente obsoleta</t>
  </si>
  <si>
    <t>3</t>
  </si>
  <si>
    <t>n. 1 apparecchio CPAP</t>
  </si>
  <si>
    <t>Acqui Terme - Presidio Ospedaliero</t>
  </si>
  <si>
    <t>n. 1 tiralatte elettr</t>
  </si>
  <si>
    <t>centro neonat</t>
  </si>
  <si>
    <t>Strumento attualmente in dotazione è in prova in attesa di acquisto</t>
  </si>
  <si>
    <t>n.1 Centrale di Monitoraggio più sistemi monitoraggio multiparametrici</t>
  </si>
  <si>
    <t>Per UTIC inadeguat e obsolescenza dell’attuale.sisstema non funzionante priorità assoluta</t>
  </si>
  <si>
    <t>n. 2 letti bilancia</t>
  </si>
  <si>
    <t>Dialisi</t>
  </si>
  <si>
    <t>Sostituzione graduale attuali letti meccanici non più in produzione e non riparabili</t>
  </si>
  <si>
    <t>n.1 Lavapadelle vuotatoio</t>
  </si>
  <si>
    <t>RRF degenza</t>
  </si>
  <si>
    <t>Il lavapadelle in dotazione è fuori uso da circa 18 mesi Attualmente in riparazione (forse non riparabile)</t>
  </si>
  <si>
    <t>N.1 Barella portamalati</t>
  </si>
  <si>
    <t xml:space="preserve">Da sostituire quella in dotazione al Reparto non piu' adeguata </t>
  </si>
  <si>
    <t>n.1 Carrello emergenza Reparto</t>
  </si>
  <si>
    <t>Non esite ; viene utilizzato un carrello con 2 ripiani , non adeguato</t>
  </si>
  <si>
    <t>fibra ottica fless per la laringoscopia diretta</t>
  </si>
  <si>
    <t>Sostituzione apparecchiatura obsoleta (10 anni vita media 5)</t>
  </si>
  <si>
    <t>Congelatore verticale -30° - 40°  capacità  200 L</t>
  </si>
  <si>
    <t>Sostituz attrezz  declassata dall'Ingegneria Clinica poiché  obsolescente.Valutaz STBC</t>
  </si>
  <si>
    <t xml:space="preserve">congelatore -30° presente arriva solo a -20° </t>
  </si>
  <si>
    <t xml:space="preserve">Sistemi archiviaz blocchetti/vetrini (fabbis triennale)45  Istoteche per vetrini200 Istoteche per blocchetti18 Basi per istoteche </t>
  </si>
  <si>
    <t>Esigenza anche di tipo legale di archiviare e conservare i preparati cito-istologici.Valutaz Dirett Dip Per recupero spazi ed acquisto a steps</t>
  </si>
  <si>
    <t>1 armadio sicurezza (congelatori) certific stoccaggio di campioni biolog raccolti con catena di custodia</t>
  </si>
  <si>
    <t>Laboratorio Analisi</t>
  </si>
  <si>
    <t>Necessità motivata applicaz per esecuzione alcolemia e determinazione sostanze psicotrope d’abuso su richiesta degli agenti di P.G. ( 01.05.16)</t>
  </si>
  <si>
    <t>1 armadio sicurezza certificati per stoccaggio di infiammabili e corrosivi</t>
  </si>
  <si>
    <t>Broncoscopio Olympus BF-H-190</t>
  </si>
  <si>
    <t>Pneumologia</t>
  </si>
  <si>
    <t>Sostituzione attuale</t>
  </si>
  <si>
    <t>n. 5 ventilatori rianim e terap Intens</t>
  </si>
  <si>
    <t xml:space="preserve">sostituzione apparecch fuori produzione e in obsolescenza </t>
  </si>
  <si>
    <t xml:space="preserve">N°2 servo 300 anno 1999 N°2 evita anno 2006        N°1 galileo anno 1998 </t>
  </si>
  <si>
    <t>n. 5 apparecchi anestesia</t>
  </si>
  <si>
    <t>Sostituz apparecch fuori produzione e in obsolescenza</t>
  </si>
  <si>
    <t>N°1 kion anno 1999        N°4 servo 900 anno 1991</t>
  </si>
  <si>
    <t>Sostit apparecch fuori produzione e in obsolescenza vecchi jolly.Se assenza dotazione possibile scambio</t>
  </si>
  <si>
    <t>N°1 jollytronic anno 1998</t>
  </si>
  <si>
    <t>n. 1 sistema riscaldamento paziente</t>
  </si>
  <si>
    <t>Mancante dotazione DEA</t>
  </si>
  <si>
    <t>1 armadio scalda liquidi/coperte</t>
  </si>
  <si>
    <t>Mancante in dotazione</t>
  </si>
  <si>
    <t>n. 1 capnografi</t>
  </si>
  <si>
    <t xml:space="preserve">mancante a dotaz (richiesta  fondamentale nei DEA di Casale e Novi dalle nuove linee guida AHA 2015 </t>
  </si>
  <si>
    <t>n. 1 Sonda Phased Array 3,5 mhz per Esaote Mylab five</t>
  </si>
  <si>
    <t>Adeguamento del bed ecografo già utilizzato per l'addome e i doppler periferici</t>
  </si>
  <si>
    <t>Apparecchiature presente obsoleta</t>
  </si>
  <si>
    <t>n.1 microscopio operatorio</t>
  </si>
  <si>
    <t>n.1 distributore numeri coda</t>
  </si>
  <si>
    <t>Esigenze organizzative</t>
  </si>
  <si>
    <t>n.20 sedie per ambulatorio</t>
  </si>
  <si>
    <t>Per arredamento sale d'aspetto ambulatori</t>
  </si>
  <si>
    <t xml:space="preserve">n. 8 letti e materassi rianimazione e TI (1 stanza urgenza ed 1 box urgenze Neurologia - Terapia del Dolore) </t>
  </si>
  <si>
    <t>n.5 colonne monitoraggio parametri vitali bed inside</t>
  </si>
  <si>
    <t>Gestione pazienti ricevuti da Rianimazione</t>
  </si>
  <si>
    <t>n.1 postazione di refertazione archiviazione integrata</t>
  </si>
  <si>
    <t>Attualmente non presente sistema di archiviazione immagini (previsto da normativa) amb. Cardiologia</t>
  </si>
  <si>
    <t>n.1 sonda per Ecocardio  trans - esofageo</t>
  </si>
  <si>
    <t>Implementazione diagnosi valvulopatie con indicazioni cardiochirurgiche tempestive</t>
  </si>
  <si>
    <t>n.1 monitor portatile</t>
  </si>
  <si>
    <t>Sostituzione fuori uso</t>
  </si>
  <si>
    <t>n.1 registratore Holter</t>
  </si>
  <si>
    <t>Utile per abbattimento liste d'attesa</t>
  </si>
  <si>
    <t>n.1 Ecocardiografo portatile</t>
  </si>
  <si>
    <t xml:space="preserve"> Per UTIC attuale ecografo datato e non aggiornabile</t>
  </si>
  <si>
    <t>n.1 P.C. portatile</t>
  </si>
  <si>
    <t>Prossima installazione cartella informatizzata regionale per dialisi e trapianti (necessario accessio da pc portatili durante il giro)</t>
  </si>
  <si>
    <t xml:space="preserve">n.1 scanner + p.c. </t>
  </si>
  <si>
    <t>Per acquisizione referti ed esami, informatizzazione reparto prevista da indicazioni regionali</t>
  </si>
  <si>
    <t>messa in rete EEG</t>
  </si>
  <si>
    <t>Lettura Eeg in remoto da tutte le sedi</t>
  </si>
  <si>
    <t>ecodoppler TSA e Doppler Transcranico</t>
  </si>
  <si>
    <t>Apparecchio in uso obsoleto e in via di rottura. Necessario per implementrae diagnostica</t>
  </si>
  <si>
    <t>Nr. 18   Coperchi per Istoteche</t>
  </si>
  <si>
    <t>Mancanti</t>
  </si>
  <si>
    <t>da definire</t>
  </si>
  <si>
    <t>n.1 colonna laparoscopica</t>
  </si>
  <si>
    <t>ginecologia</t>
  </si>
  <si>
    <t>colonna laparoscopica attuale obsoleta</t>
  </si>
  <si>
    <t>n.1 apparecchiatura laser calcolosi renale e ureterale</t>
  </si>
  <si>
    <t>Valutazione su base Aziendale noleggio triennale  materiale di consumo</t>
  </si>
  <si>
    <t xml:space="preserve">***nol. 36 mesi   € 44.000,00                               100 / intervento </t>
  </si>
  <si>
    <t>n. 1 colonna laparoscopica olympus 4 k</t>
  </si>
  <si>
    <t>Chirurgia</t>
  </si>
  <si>
    <t>Sostituz  vecchia colonna non riparabile - valutaz recupero parti colonna non obsolete.Censimento e valutazione STBC</t>
  </si>
  <si>
    <t>n.3 isteroscopi mini operativi (tipo Bettocchi)</t>
  </si>
  <si>
    <t>Indispensabili per eseguire isteroscopie con mini interventi chirurgici (polipi etc)</t>
  </si>
  <si>
    <t>n. 1 Ecografo</t>
  </si>
  <si>
    <r>
      <t>Sostituzione per obsolescenza e danneggiamento delle sonde la cui riparazione risulta onerosa per vetustà macchina.</t>
    </r>
    <r>
      <rPr>
        <b/>
        <sz val="8"/>
        <rFont val="Arial"/>
        <family val="2"/>
      </rPr>
      <t xml:space="preserve"> Censimento e valutazione Servizio TBICT</t>
    </r>
  </si>
  <si>
    <t>n. 6 + 2 monitor parametri vitali rianimazione</t>
  </si>
  <si>
    <t>n. 1 statimetro neonatale</t>
  </si>
  <si>
    <t>centro neonatale</t>
  </si>
  <si>
    <t xml:space="preserve">assente </t>
  </si>
  <si>
    <t>n. 1 ecografo</t>
  </si>
  <si>
    <t>Ecografo attuale obsoleto (2002)</t>
  </si>
  <si>
    <t>1/2</t>
  </si>
  <si>
    <t>n. 4 barelle da trasporto/stazionamento</t>
  </si>
  <si>
    <t>Sostituzione apparecchiature vetuste</t>
  </si>
  <si>
    <t>n. 2 saturimetri</t>
  </si>
  <si>
    <t>Visita in reparto</t>
  </si>
  <si>
    <t>n.1 videocamera per video EEG</t>
  </si>
  <si>
    <t>Esecuzione video EEG nelle epilessie</t>
  </si>
  <si>
    <t>Terapie continue temporizzate. Censimento e valutaz necessità</t>
  </si>
  <si>
    <t>strumento port. Per la determinazione EGA</t>
  </si>
  <si>
    <t>Molto utile consente di eseguire EGA in reparto ed in urgenza</t>
  </si>
  <si>
    <t>Colonna Endoscopica compl Carrello e Monitor Olympus</t>
  </si>
  <si>
    <t>Sostituzione attuale obsoleta</t>
  </si>
  <si>
    <t xml:space="preserve">N.1 elettrobisturi valleylab </t>
  </si>
  <si>
    <t xml:space="preserve">Chirurgia </t>
  </si>
  <si>
    <t>Nuova acquisiz utilizzo presidi a radiofrequenza per emostasi</t>
  </si>
  <si>
    <t>1 apparecchiatura per la lettura non invasiva del test verde indocianina</t>
  </si>
  <si>
    <t>Utile per la valutazione della funzionalità epatica nei pazienti affetti da epatopatia cronica. Nuova acquisizione</t>
  </si>
  <si>
    <t>Da definire</t>
  </si>
  <si>
    <t>n.1 riunito compl per visite con sedia paz. e sgabello medico</t>
  </si>
  <si>
    <t>Sostituisce apparecchiatura presente</t>
  </si>
  <si>
    <t>Nr. 1 Stufa termostatata</t>
  </si>
  <si>
    <t>Sostituzione di attrezzatura molto vecchia</t>
  </si>
  <si>
    <t>Nr. 1 piastra fredda per inclusione</t>
  </si>
  <si>
    <t>Nr. 1 pinza termostatata per inclusione</t>
  </si>
  <si>
    <t>Nr 1 centrifuga</t>
  </si>
  <si>
    <t>Increm attività e sostituz attrezzat vecchia</t>
  </si>
  <si>
    <t>n 1 letti bilancia</t>
  </si>
  <si>
    <t>Sostituz letti meccanici non in produz e non ripar + 1 riserva per ogni sede</t>
  </si>
  <si>
    <t>n. 1 centrale parametri vitali</t>
  </si>
  <si>
    <t>Mancante dotazione DEA casale monf.to</t>
  </si>
  <si>
    <t>n. 1 sistemi per ipotermia terapeutica (caldo - freddo)</t>
  </si>
  <si>
    <t>Mancante a dotazione</t>
  </si>
  <si>
    <t>n. 1 sonda lineare vascolare per ecografo</t>
  </si>
  <si>
    <t>ssd terapia del dolore</t>
  </si>
  <si>
    <t>Utile per la diagnosi delle neoplasie urologiche</t>
  </si>
  <si>
    <t>n.1 otoscopio</t>
  </si>
  <si>
    <t>Utile per consulenze nei reparti ed al P.S.</t>
  </si>
  <si>
    <t>n.2 Sonda Ecocardio neonatale</t>
  </si>
  <si>
    <t>attivazione ambulatorio dedicato di cardiologiapadiatrica e neonatale</t>
  </si>
  <si>
    <t>n. 1 stimolatore transcranico magnetico</t>
  </si>
  <si>
    <t>Esecuzione potenziali evocatori motori</t>
  </si>
  <si>
    <t>sonda per esecuzione ECT Nervo</t>
  </si>
  <si>
    <t>Diagnostica delle Neuropatie</t>
  </si>
  <si>
    <t>EEG Holter</t>
  </si>
  <si>
    <t>Diagnostica epilessie</t>
  </si>
  <si>
    <t>n. 1  congelatore vert. -20° (500l)</t>
  </si>
  <si>
    <t>Laboratorio  Analisi</t>
  </si>
  <si>
    <t>Conservazione campioni biologici</t>
  </si>
  <si>
    <t>n. 1 colposcopio</t>
  </si>
  <si>
    <t>Attuale obsoleto</t>
  </si>
  <si>
    <t>n. 2 ventilatori rianimazione e ter. Intensiva</t>
  </si>
  <si>
    <t>Sostituz apparecchiature fuori produzione e in obsolescenza</t>
  </si>
  <si>
    <t>Sostituz. letti meccanici non più in produz. e non ripar. + 1 riserva per sede.</t>
  </si>
  <si>
    <t>Nr. 1 postazione di taglio , comprendente . Microtomo a nastro Piastra fredda a pozzett Bagno termostatato</t>
  </si>
  <si>
    <t>Aumento dell’attività</t>
  </si>
  <si>
    <t>Casale Monferrato - Presidio Ospedaliero</t>
  </si>
  <si>
    <t>Piano investimenti attrezzature</t>
  </si>
  <si>
    <t>Ortopedia e traumatologia</t>
  </si>
  <si>
    <t>n. ventilatore/resuscitatore neonatale (neopuff)</t>
  </si>
  <si>
    <t>Pediatria</t>
  </si>
  <si>
    <t>Attualmente n.1 solo neopuff su tre postazioni parto dislocate su tre piani diversi</t>
  </si>
  <si>
    <t xml:space="preserve">Messa in rete EEG </t>
  </si>
  <si>
    <t>Lettura EEG in remoto da tutte le sedi</t>
  </si>
  <si>
    <t xml:space="preserve">Aggiornamento EMG </t>
  </si>
  <si>
    <t>Messa in rete EMG Novi - Acqui</t>
  </si>
  <si>
    <t xml:space="preserve">Sostituzione graduale attuali letti meccanici non più in produzione e non riparabili  </t>
  </si>
  <si>
    <t>n. 1 bilancia antropometrica</t>
  </si>
  <si>
    <t>Carente</t>
  </si>
  <si>
    <t>n.1 Ecocardiografo portatile per consulenze nei reparti</t>
  </si>
  <si>
    <t>Nuova Acquisizione centro Hub</t>
  </si>
  <si>
    <t>Messa in Rete EMG Presidi 
ASL AL</t>
  </si>
  <si>
    <t>Lettura in remoto referti EMG</t>
  </si>
  <si>
    <t>n. 1 ottica 30° 5 mm</t>
  </si>
  <si>
    <t>Utile per laparoscospia</t>
  </si>
  <si>
    <t>·         N° 3 Stampanti</t>
  </si>
  <si>
    <t xml:space="preserve"> Laboratorio Analisi</t>
  </si>
  <si>
    <t>Attrezzatura indispensabile per smistamento esami linea specialistica in ASO Alessandria</t>
  </si>
  <si>
    <t>n.2 Penne ottiche</t>
  </si>
  <si>
    <t>n. 4 ventilatori rianimazione e ter. Intensiva</t>
  </si>
  <si>
    <t>SC Anestesia rianimazione</t>
  </si>
  <si>
    <r>
      <t>Sostituzione apparecchiature fuori produzione e in obsolescenza (non più garantita riparazione quando terminati ricambi del produttore).</t>
    </r>
    <r>
      <rPr>
        <b/>
        <sz val="8"/>
        <rFont val="Arial"/>
        <family val="2"/>
      </rPr>
      <t xml:space="preserve"> Censimento e valutazione Servizio TBICT</t>
    </r>
  </si>
  <si>
    <t>N°2 servo 900c antecedente anno 2000 N°2 jolly anno 1998       N°1 archimede anno 2002</t>
  </si>
  <si>
    <t>SC Mecau</t>
  </si>
  <si>
    <r>
      <t xml:space="preserve">Sostituzione apparecchiature fuori produzione e in obsolescenza vecchi jolly (non più garantita riparazione quando terminati ricambi del produttore). un caso assenza dotazione possibile scambio se acquisiti gli altri ventilatori o acquisito upgrade a tortona. </t>
    </r>
    <r>
      <rPr>
        <b/>
        <sz val="8"/>
        <rFont val="Arial"/>
        <family val="2"/>
      </rPr>
      <t>Censimento e valutazione Servizio TBICT</t>
    </r>
  </si>
  <si>
    <r>
      <t xml:space="preserve">N°1 raphael anno 2004 </t>
    </r>
    <r>
      <rPr>
        <b/>
        <sz val="8"/>
        <rFont val="Arial"/>
        <family val="2"/>
      </rPr>
      <t>(teoricamente in acquisizione 2017)</t>
    </r>
  </si>
  <si>
    <t>n. 2 armadi per infiammabili</t>
  </si>
  <si>
    <t>Stoccaggio materiale infiammabile verificare Dott. Semino</t>
  </si>
  <si>
    <t>n. 1 p.c. portatile</t>
  </si>
  <si>
    <t>Prossima installazione cartella informatizzata regionale per dialisi e trapianto. (necessario accesso da p.c. portatile durante il giro)</t>
  </si>
  <si>
    <t>n. 2 armadi per inmfiammabili</t>
  </si>
  <si>
    <t>Stoccaggio materiale infiammabile</t>
  </si>
  <si>
    <t>n .1 distributore numero coda</t>
  </si>
  <si>
    <t xml:space="preserve"> Trasfusionale</t>
  </si>
  <si>
    <t>Esigenza organizzativa</t>
  </si>
  <si>
    <t>n.1 centrifuga 40 posti</t>
  </si>
  <si>
    <t>n. 7 letti e materassi rianimazione e TI (1 stanza urgenza)</t>
  </si>
  <si>
    <t>n. 1 monitor parametri vitali</t>
  </si>
  <si>
    <t>Mancante dotazione DEA (attribuire sala triage di Novi per rilevare parametri vitali)</t>
  </si>
  <si>
    <t>n. 6 +1 monitor parametri vitali rianimazione</t>
  </si>
  <si>
    <t>n. 1 Spirometro + Dosimetro (per test alla metacolina)</t>
  </si>
  <si>
    <t>Assente da adibire all'ambulatorio di Pneumo - Allergologia</t>
  </si>
  <si>
    <t>n. 1 letto da parto trasformabile in letto chirurgico x T.C. in emergenza</t>
  </si>
  <si>
    <t>Ostetricia</t>
  </si>
  <si>
    <t>Indispensabile per eseguire T.C. in urgenza in sala parto</t>
  </si>
  <si>
    <t>Per acquisizione referti ed esami, informatizzazione del reparto prevista da indicazioni regionali</t>
  </si>
  <si>
    <t>n. 1 armadi scalda liquidi /coperte</t>
  </si>
  <si>
    <t>in acquisizione 2017</t>
  </si>
  <si>
    <t>n.1 monitor trasporto intra ospedaliero</t>
  </si>
  <si>
    <t>Sostituzione di apparecchiatura non riparata</t>
  </si>
  <si>
    <t>n.1 monitor parametri vitali rianimazione</t>
  </si>
  <si>
    <t>n. 1 monitor defibrillatore</t>
  </si>
  <si>
    <t>Sostituzione apparecchio obsoleto</t>
  </si>
  <si>
    <t>Mancante a dotazione (richiesta ritenuta fondamentale nei due DEA di casale e novi dalle nuove linee guida AHA 2015 per rcp e ecc</t>
  </si>
  <si>
    <t>n. 2 Etichettatrici</t>
  </si>
  <si>
    <t>n. 3 Computer</t>
  </si>
  <si>
    <t>Postazioni firma digitale referti . Valutazione CED dr.ssa Capra</t>
  </si>
  <si>
    <t>n.1 impedenziometro</t>
  </si>
  <si>
    <t>ORL</t>
  </si>
  <si>
    <t>Apparecchiatura esistente obsoleta</t>
  </si>
  <si>
    <t>n.1 audiometro</t>
  </si>
  <si>
    <t>n. 1 rettrattore chirurgico urologico (retraktor system)</t>
  </si>
  <si>
    <t>Urologia</t>
  </si>
  <si>
    <t>nuovo acquisto</t>
  </si>
  <si>
    <t>n. 2 resettori completi</t>
  </si>
  <si>
    <t>Resezione prostata e tumori vescica</t>
  </si>
  <si>
    <t>n. 1 set completi di strumentario laparoscopico</t>
  </si>
  <si>
    <t>Utile per laparoscopia</t>
  </si>
  <si>
    <t>n.1 monitor 27" con sistema multiswitch storz</t>
  </si>
  <si>
    <t>Per colonna laparoscopica e endoscopica</t>
  </si>
  <si>
    <t>N. 1 trapano motore, n. 1 sega, pile Striker)</t>
  </si>
  <si>
    <t>Utile per chirurgia proesica</t>
  </si>
  <si>
    <t>La movimentazione di emocoponenti nella ns realtà è molto elevata . La necessità è relativa a non conformità rilevata nell'accreditamento e sopratutto alla necessità di disporre di contenitori idonei in relazione alle disposizioni di legge che sostituiscano i cosiddetti contenitori da pic nic che utilizziamo . In passato avevamo dei contenitori idonei all'uso ; alcuni si sono guastati in modo irreparabile , alcuni sono stati  presi in carico dalla Azienda per il trasporto dei farmaci antiblastici</t>
  </si>
  <si>
    <t>3.        n° 18 stabilizzatori + 4</t>
  </si>
  <si>
    <t>4.        n° 7 stabilizzatori +22</t>
  </si>
  <si>
    <t>5.        n 6 stabilizzatori -30</t>
  </si>
  <si>
    <t>6.        n° 3 dispositivi di lettura per data logger</t>
  </si>
  <si>
    <t>N ° 2 poltrone per donazione di sangue</t>
  </si>
  <si>
    <t xml:space="preserve">Sistemi archiviazione blocchetti/vetrini (fabbisogno triennale): </t>
  </si>
  <si>
    <t xml:space="preserve"> Anatomia Patologica</t>
  </si>
  <si>
    <t>Esigenza anche di tipo legale di archiviare e conservare i preparati cito-istologici</t>
  </si>
  <si>
    <t xml:space="preserve">·       Nr. 45   Istoteche per vetrini </t>
  </si>
  <si>
    <t xml:space="preserve">·       Nr. 200 Istoteche per blocchetti </t>
  </si>
  <si>
    <t xml:space="preserve">·       Nr. 18   Basi per istoteche </t>
  </si>
  <si>
    <t>N°1 armadi  di sicurezza (congelatori) certificati per lo stoccaggio di campioni biologici raccolti con catena di custodia</t>
  </si>
  <si>
    <t>Necessità motivata dall’applicazione del PO per esecuzione alcolemia e determinazione sostanze psicotrope d’abuso su richiesta degli agenti di P.G. (P.O. SOC DSPO ASL AL 01 maggio 2016)</t>
  </si>
  <si>
    <t>Sollevamalati attivo</t>
  </si>
  <si>
    <t>RRF reparto</t>
  </si>
  <si>
    <t>Deambulatore antibrachiale  a pistone</t>
  </si>
  <si>
    <t>Carrozzina pieghevole</t>
  </si>
  <si>
    <t>In sostituzione di quella rubata</t>
  </si>
  <si>
    <t xml:space="preserve"> n. 5 rotoli elastici</t>
  </si>
  <si>
    <t>mancanti</t>
  </si>
  <si>
    <t>n. 4 bilance</t>
  </si>
  <si>
    <t>n. 3 TENS</t>
  </si>
  <si>
    <t>Obsolete/ malfunzionanti/mancanti</t>
  </si>
  <si>
    <t>n. 2 deambulatori</t>
  </si>
  <si>
    <t>n. 3 cyclette</t>
  </si>
  <si>
    <t>Obsolete non funzionanti</t>
  </si>
  <si>
    <t>n. 2 tavole ad alto scorrimento</t>
  </si>
  <si>
    <t>n. 4 coppie di pesi a fascia</t>
  </si>
  <si>
    <t>n. 4 bastoni canadesi</t>
  </si>
  <si>
    <t>n. 5 rulli per postura</t>
  </si>
  <si>
    <t>Dotazione base insufficiente</t>
  </si>
  <si>
    <t>Pallone bobath</t>
  </si>
  <si>
    <t>Materiale logopedia ed erikson e la favellina</t>
  </si>
  <si>
    <t>n.1 strumentario wolff - polimed fotovaporizzazione laser prostata elemento operativo + ottica</t>
  </si>
  <si>
    <t>Utile per fotovaporizzazione prostata (Green Light)</t>
  </si>
  <si>
    <t>n. 1 colonna 3 D alta definizione per laparoscopia storz o olimpus</t>
  </si>
  <si>
    <r>
      <t xml:space="preserve">da utilizzare nelle sale 2 e 3 concordandolo con la chirurgia.Censimento e valutazione Servizio </t>
    </r>
    <r>
      <rPr>
        <b/>
        <sz val="8"/>
        <rFont val="Arial"/>
        <family val="2"/>
      </rPr>
      <t>TBICT.</t>
    </r>
    <r>
      <rPr>
        <sz val="8"/>
        <rFont val="Arial"/>
        <family val="2"/>
      </rPr>
      <t>Qualora si dovesse rimandare l'acquisto prioritario nel 2018</t>
    </r>
  </si>
  <si>
    <t>sistema videoendoscopico anno 2003</t>
  </si>
  <si>
    <t>n. testa di telecamera per sistema video olimpus 3 ccd full hd</t>
  </si>
  <si>
    <t>Se si prende la colonna 3D si può rimandare e viceversa</t>
  </si>
  <si>
    <t>n.1 stimolatore elettrico a correnti continue</t>
  </si>
  <si>
    <t>Trattamento distonie ed altri parkinsonismi</t>
  </si>
  <si>
    <t>Sostituzione graduale attuali letti meccanici non più in produzione e non riparabili  + 1 di riiserva per ciascuna sede. (3-4 anno nei tre anni)</t>
  </si>
  <si>
    <t>sollevamalati</t>
  </si>
  <si>
    <t xml:space="preserve">Mancante </t>
  </si>
  <si>
    <t>N.1 coloratore con montavetrini</t>
  </si>
  <si>
    <t>Sostituzione dell'attuale che è sottoposto a continui interventi di riparazione </t>
  </si>
  <si>
    <t>n. 1 Stimolatore trans  cranico magnetico</t>
  </si>
  <si>
    <t>Esecuzione potenziali evocati motori</t>
  </si>
  <si>
    <t>n. 1 Stimolatore cardiaco per sala impianto PM</t>
  </si>
  <si>
    <t>aggiornamento telemetria</t>
  </si>
  <si>
    <t>aggiornamento programmato 2019</t>
  </si>
  <si>
    <t>n. 1 videocamera per video Eeg</t>
  </si>
  <si>
    <t>attrezzature per interventi endoscopici e video laparoscopici (resettore bipolare)</t>
  </si>
  <si>
    <t>Per sostenere l'aumentata richiesta e migliorare approriatezza</t>
  </si>
  <si>
    <t>attrezzature per interventi endoscopici e video laparoscopici (telecamera hd per video lap.)</t>
  </si>
  <si>
    <t>N°1 galileo anno 2000   N°1 galileo anno 2001          N°2 veolar antecedenti anno 2000</t>
  </si>
  <si>
    <t>n. 1 coloratore con monta vetrini</t>
  </si>
  <si>
    <t>Sostituzione dell'attuale che è sottoposto a continui interventi di riparazione</t>
  </si>
  <si>
    <t xml:space="preserve">n. 2 stampanti per etichette </t>
  </si>
  <si>
    <t>n.1sistema archiviazione 3 D/2D olimpus</t>
  </si>
  <si>
    <t xml:space="preserve">da utilizzare nelle sale 2 e 3 concordandolo con la chirurgia.Censimento e valutazione Servizio TBICT. </t>
  </si>
  <si>
    <t>n.1 scanner per segreteria</t>
  </si>
  <si>
    <t>n. 1 bilancia pesa neonati</t>
  </si>
  <si>
    <t>Attuale obsoleta</t>
  </si>
  <si>
    <t>n. 1 letto gin. Con motore elettrico</t>
  </si>
  <si>
    <t>Molto utile per pazienti anziani e sovrappeso</t>
  </si>
  <si>
    <t>N. 1 letti bilancia</t>
  </si>
  <si>
    <t>\</t>
  </si>
  <si>
    <t>CFM (cerebral function monitor)</t>
  </si>
  <si>
    <t>Strumento molto utile per monitorare neonato critico per valutazione trasferimento in centro di 2° liv.</t>
  </si>
  <si>
    <t>n.2 letti bilancia</t>
  </si>
  <si>
    <t xml:space="preserve"> Elettrocardiografo a 12 derivazioni</t>
  </si>
  <si>
    <t>Medicina e DH</t>
  </si>
  <si>
    <t xml:space="preserve">Per il DH: fuori uso l’attuale. Censimento e valut. STBC </t>
  </si>
  <si>
    <t xml:space="preserve">Trasfusionale </t>
  </si>
  <si>
    <t>n. 6 fasce da Ercolina</t>
  </si>
  <si>
    <t>RRF amb.</t>
  </si>
  <si>
    <t>Dotazione attuale insufficiente</t>
  </si>
  <si>
    <t>n. 6 rulli di posizionamento</t>
  </si>
  <si>
    <t>n. 6 pesi a manubrio</t>
  </si>
  <si>
    <t>n. 9 pesi fascia</t>
  </si>
  <si>
    <t>n. 6 confezioni elastici</t>
  </si>
  <si>
    <t>Materiali giochi didattici CHICCO</t>
  </si>
  <si>
    <t>Materiale logopedia catalogo borgione</t>
  </si>
  <si>
    <t>N. 6 confezioni elastici</t>
  </si>
  <si>
    <t>RRF deg.</t>
  </si>
  <si>
    <t>N. 2 deambulatori</t>
  </si>
  <si>
    <t>N. 4 cuscini antidecubito</t>
  </si>
  <si>
    <t>N. 2 stepper</t>
  </si>
  <si>
    <t>n. 3 Peromed</t>
  </si>
  <si>
    <t xml:space="preserve">N. 3 rulli di posizionamento </t>
  </si>
  <si>
    <t>N. 4  pesi a fascia</t>
  </si>
  <si>
    <t>n. 1 monitor parametri vitali paziente in sala</t>
  </si>
  <si>
    <r>
      <t xml:space="preserve">sostituzione di precedente apparecchio fuori produzione e in obsolescenza non riparato. </t>
    </r>
    <r>
      <rPr>
        <b/>
        <sz val="8"/>
        <rFont val="Arial"/>
        <family val="2"/>
      </rPr>
      <t>Censimento e valutazione Servizio TBICT</t>
    </r>
  </si>
  <si>
    <t>monitor schiller anno 2010</t>
  </si>
  <si>
    <t>n. 1 Ecocardiografo</t>
  </si>
  <si>
    <t>medicina</t>
  </si>
  <si>
    <t>Non più riparabile quello in uso (unica dotazione PO di Ovada) per ecocardio e ecodoppler</t>
  </si>
  <si>
    <t>anno 2004</t>
  </si>
  <si>
    <t>n.1 frigorifero dalla capacità di circa 150 litri</t>
  </si>
  <si>
    <t>Necessario per stoccaggio campioni biologici  da spedire ad altre sedi</t>
  </si>
  <si>
    <t>n.2 pipette regolabili da 1000 microlitri </t>
  </si>
  <si>
    <t xml:space="preserve">Non rispettano più i criteri per la taratura </t>
  </si>
  <si>
    <t>n.1 da 100 microlitri</t>
  </si>
  <si>
    <t>Apparecchiatura presente obsoleta</t>
  </si>
  <si>
    <t>Attività diagnostica</t>
  </si>
  <si>
    <t>n. 2 ventilatore</t>
  </si>
  <si>
    <t>sostituzione apparecchiature fuori produzione e in obsolescenza (non più garantita riparazione quando terminati ricambi del produttore)</t>
  </si>
  <si>
    <t xml:space="preserve">N°1 servo 900c anno 2007  N°1 raphael anno 2004 </t>
  </si>
  <si>
    <t>n. 1 apparecchi anestesia</t>
  </si>
  <si>
    <t xml:space="preserve">N°1 jollytronic anno 1990                 N°1 jollytronic 2 anno 1995          </t>
  </si>
  <si>
    <t>n.1 ventilatore DEA/PS</t>
  </si>
  <si>
    <t>Presente solo ventilatore trasporto</t>
  </si>
  <si>
    <t>pompe infusionali (10)</t>
  </si>
  <si>
    <t>Vari presidi</t>
  </si>
  <si>
    <t>integrazione dotazione di reparto per terapie continue</t>
  </si>
  <si>
    <r>
      <t xml:space="preserve">sostituzione apparecchiature fuori produzione e in obsolescenza vecchi jolly (non più garantita riparazione quando terminati ricambi del produttore). un caso assenza dotazione possibile scambio se acquisiti gli altri ventilatori o acquisito upgrade a tortona. </t>
    </r>
    <r>
      <rPr>
        <b/>
        <sz val="8"/>
        <rFont val="Arial"/>
        <family val="2"/>
      </rPr>
      <t>Censimento e valutazione Servizio TBICT</t>
    </r>
  </si>
  <si>
    <t xml:space="preserve">N°1 jollytronic anno 2008 </t>
  </si>
  <si>
    <t>N.1 Ecografo con guida per bipsie e fibroscan</t>
  </si>
  <si>
    <t>N. 2 Elettrocardiografi a 12 derivazioni con monitor</t>
  </si>
  <si>
    <t>Sostituzione attrezzature obsolete Amb. Cardiologia</t>
  </si>
  <si>
    <t>n.3 upgrade ventilatori terapia intensiva</t>
  </si>
  <si>
    <r>
      <t>permette di rinviare la sostituzione di 3  ventilatori.</t>
    </r>
    <r>
      <rPr>
        <b/>
        <sz val="8"/>
        <rFont val="Arial"/>
        <family val="2"/>
      </rPr>
      <t xml:space="preserve"> Censimento e valutazione Servizio TBICT</t>
    </r>
  </si>
  <si>
    <t>N°3 ventilatori servo 300 anno 2001 da aggiornare in servo S</t>
  </si>
  <si>
    <t>n.  2 Apparecchi Anestesia</t>
  </si>
  <si>
    <t>KION e Servo 900</t>
  </si>
  <si>
    <t>Elettromiografo con messa in rete</t>
  </si>
  <si>
    <t>Neurologia amb.</t>
  </si>
  <si>
    <t>Apparecchio attualmente guasto, servizio sospeso, con allungamento liste d'attesa</t>
  </si>
  <si>
    <t>apparecchiatura anno 2005</t>
  </si>
  <si>
    <t>Elettrocardiografo a 12 derivazioni con monitor</t>
  </si>
  <si>
    <r>
      <t xml:space="preserve">in sostituzione della vecchia colonna deteriorata come da ultima riparazione non piu riparabile - valutando la possibilità di recuperare parti di colonna ancora non completamente obsolete. </t>
    </r>
    <r>
      <rPr>
        <b/>
        <sz val="8"/>
        <rFont val="Arial"/>
        <family val="2"/>
      </rPr>
      <t>Gia richiesta 2017</t>
    </r>
  </si>
  <si>
    <t>sistema videoendoscopico del 2007</t>
  </si>
  <si>
    <t>motori monouso</t>
  </si>
  <si>
    <t>per fornitura di riserva in sala operatoria</t>
  </si>
  <si>
    <t>n. 3 Defibrillatori</t>
  </si>
  <si>
    <t>Upgrade di apparecchiature vetuste</t>
  </si>
  <si>
    <t>Congelatore orizzontale -30° - 40°  capacità  180 L</t>
  </si>
  <si>
    <t>Sostituzione di attrezzatura messa in disuso  per guasto  irreparabile</t>
  </si>
  <si>
    <t>fuori uso dal 2014</t>
  </si>
  <si>
    <t>n.1 sonda per identificazione del linfonodo sentinella con verdeindocianina</t>
  </si>
  <si>
    <t xml:space="preserve"> Chirurgia Brest Unit</t>
  </si>
  <si>
    <t>Utile per i tumore della mammella</t>
  </si>
  <si>
    <t>n.1 lettino per visite dimensione grande</t>
  </si>
  <si>
    <t>Apertura nuovo ambulatorio</t>
  </si>
  <si>
    <t>n. 1 condizionatore pinguini</t>
  </si>
  <si>
    <t>Esigenza per studio C PSE</t>
  </si>
  <si>
    <t>n.1 distributore numero coda</t>
  </si>
  <si>
    <t xml:space="preserve">n. 1 scanner + p.c. </t>
  </si>
  <si>
    <t>Aquisizione referti ed esami, informatizzazione del reparto prevista da indicazioni regionali</t>
  </si>
  <si>
    <t>Prossima installazione cartella informatizzata regionale per dialisi e trapianti, necessario accesso da p.c. portatili durante il giro</t>
  </si>
  <si>
    <t>n.3 scrivanie</t>
  </si>
  <si>
    <t>Arredi per nuovi ambulatori</t>
  </si>
  <si>
    <t>n. 3 poltrone</t>
  </si>
  <si>
    <t>n.2 mobiletti per farmaci</t>
  </si>
  <si>
    <t xml:space="preserve">n.3 mobili ufficio 4 ante </t>
  </si>
  <si>
    <t>Nuovo archivio temporaneo</t>
  </si>
  <si>
    <t>n.2 mobili ante scorrevoli</t>
  </si>
  <si>
    <t>n. 20 poltrone sala attesa</t>
  </si>
  <si>
    <t>Arredi per nuova sala attesa</t>
  </si>
  <si>
    <t>n. 1 bancone di lavoro</t>
  </si>
  <si>
    <t>n. 6 letti e materassi rianimazione e TI (1 stanza urgenza)</t>
  </si>
  <si>
    <t>n. 1 frigo per farmaci salvavita</t>
  </si>
  <si>
    <t>sostituzione di frigo a incasso non più riparabile</t>
  </si>
  <si>
    <t>n.1 armadi  di sicurezza (congelatori) certificati per lo stoccaggio di campioni biologici raccolti con catena di custodia</t>
  </si>
  <si>
    <t>n. 1 adeguamento sala integrata</t>
  </si>
  <si>
    <t>integrazione con colonna 4 K quando acquisita</t>
  </si>
  <si>
    <t>n.5 clips magnetiche ecovisibile</t>
  </si>
  <si>
    <t>Clips magnetiche per centrare le neoplasie mammarie da sottoporre a neo adiuvante</t>
  </si>
  <si>
    <t>n.1 armadi di sicurezza certificati per lo stoccaggio di infiammabili e corrosivi</t>
  </si>
  <si>
    <t xml:space="preserve">n.3 banconi con piano lavabile e resistente agli acidi </t>
  </si>
  <si>
    <t xml:space="preserve">Sostituzione banconi in uso non più conformi alle normative sulla sicurezza </t>
  </si>
  <si>
    <t>apparecchiatura anno 2002</t>
  </si>
  <si>
    <t>n.3 frigoriferi con porta in vetro e dotati di termo registratore tachigrafico</t>
  </si>
  <si>
    <t>Sostituzione frigoriferi obsoleti</t>
  </si>
  <si>
    <t>n.5 +1 monitor parametri vitali rianimazione</t>
  </si>
  <si>
    <t xml:space="preserve">n.2 p.c. </t>
  </si>
  <si>
    <t>postazione firma digitale referti</t>
  </si>
  <si>
    <t>n. 2 stampanti per etichette</t>
  </si>
  <si>
    <t>Necessarie per attività smistamento e ricezione campioni biollogici</t>
  </si>
  <si>
    <t>n. 3 stampanti per referti</t>
  </si>
  <si>
    <t>Attività amministrativa</t>
  </si>
  <si>
    <t>n.1 Faxitron</t>
  </si>
  <si>
    <t>Apparecchiature per RX pezzo operatorio direttamente in sala</t>
  </si>
  <si>
    <t>N.1 Ecografo portatile con sonda lineare e convex</t>
  </si>
  <si>
    <t>Ecografie al letto del paziente</t>
  </si>
  <si>
    <t xml:space="preserve">n° 1 incubatore per colture microbiologiche </t>
  </si>
  <si>
    <t>Strumentazione necessaria per attività microbiologica</t>
  </si>
  <si>
    <t>n.1 potenziali evocati uditivi</t>
  </si>
  <si>
    <t>apparecchiatura presente mal funzionante e obsoleto (ca 20 anni)</t>
  </si>
  <si>
    <t>n.1 riunito completo</t>
  </si>
  <si>
    <t>sostituisce apparecchiatura presente</t>
  </si>
  <si>
    <t>specchio frontale luce alogena ofraid con rispettive fonti luminose</t>
  </si>
  <si>
    <t>sostituzione apparecchio presente obsoleto (20 anni) con luce ad incendescenza e visione limitata</t>
  </si>
  <si>
    <t>n.1Centrifuga da banco per provette , capacità 48 provette</t>
  </si>
  <si>
    <t>Sostituzione di attrezzatura  obsolescente</t>
  </si>
  <si>
    <t>Frigoemoteca capacità min 225 sacche t° eserc +4 +8</t>
  </si>
  <si>
    <t>n.1 bagno termostato  per provette</t>
  </si>
  <si>
    <t>Bilancia di precisione pesa  sacche</t>
  </si>
  <si>
    <t>n.1Mobiletto per lavandino</t>
  </si>
  <si>
    <t>Nuova esigenza</t>
  </si>
  <si>
    <t>Adeguamento normative europee</t>
  </si>
  <si>
    <t>n. 1 Software aggiornamento con rilevazione dosi erogate per esame e trasferimento dati LIS PACS</t>
  </si>
  <si>
    <t>Radiologia</t>
  </si>
  <si>
    <t>Intensificatore per sala operatoria RCO A C</t>
  </si>
  <si>
    <t>Aggiornamento tecnologico e riduzione dose</t>
  </si>
  <si>
    <t>Sostituzione TC a 64 slides</t>
  </si>
  <si>
    <t>Sostituzione di  1 Telecomandato III Diagn e 1 Trocostratigrafo con 1 Digitale Diretto</t>
  </si>
  <si>
    <t xml:space="preserve">Ecografo Philips IU22 anno di installazione 2008 </t>
  </si>
  <si>
    <t>Non performante per le nuove esigenz. Obsoleto. Dose alta in esami per Screening!</t>
  </si>
  <si>
    <t xml:space="preserve">Sostituzione di1 Mammografo Siemens 3000 Nova Anno di installazione 2007 con Mammografo Digitale diretto con Tomosintesi e software per stereotassi e Biopsie </t>
  </si>
  <si>
    <t>Sostituzione telecomandato</t>
  </si>
  <si>
    <t>Obsoleto e con caratteristiche che ne limitano le indicazioni.</t>
  </si>
  <si>
    <t xml:space="preserve">Sostituzione RMN Philips 1.0 Tesla Open Anno di installazione 2009 </t>
  </si>
  <si>
    <t xml:space="preserve">Obsoleti Riduzione qualità diagnostica Privi di software imporatanti Uno non collegato con PACS </t>
  </si>
  <si>
    <t>Sostituzione  2 Ecografi IU22 Philips Anno di installazione 2005 con 2 Ecografi alta fascia fascia</t>
  </si>
  <si>
    <t>Apparecchio obsoleto. Ripetuti fermi macchina con difficoltà e lunghi tempi di riparazione. Non performante per le attuali esigenze. Dose maggiore al Pz  rispetto nuovi apparecchi</t>
  </si>
  <si>
    <t xml:space="preserve">Sostituzione TC Philips Brillance 16 , Anno di installazione 2005   con  TC 64 slice </t>
  </si>
  <si>
    <t xml:space="preserve">Intensificatore per sala operatoria Arco A C </t>
  </si>
  <si>
    <t>Portatile per esami in reparto</t>
  </si>
  <si>
    <t>Sostituzione di 1 Mammografo Siemens 3000 Nova Anno di installazione 2007 e di 1 Mammografo GE   con 1 Mammografo Digitale diretto con tomosintesi e software per stereotassi e biopsia</t>
  </si>
  <si>
    <t>Sostituzione 16 Slice  per costi manutenzione e aggionamento tecnico</t>
  </si>
  <si>
    <t>Tc 64 slice</t>
  </si>
  <si>
    <t xml:space="preserve">n.1 intensificatore per sala operatoria Arco A C </t>
  </si>
  <si>
    <t>Sostituzione apparecchio esistente per riduzione qualità diagnostica e privo di sonde e software indispensabili</t>
  </si>
  <si>
    <t>Ecografo di alta fascia</t>
  </si>
  <si>
    <t>Sostituzione diagnostica per aggiornamento tecnico</t>
  </si>
  <si>
    <t>Digitale diretto ad arco con tavolo</t>
  </si>
  <si>
    <t>Sostituzione mammografo per costi manutenzione e aggiornamento tecnico</t>
  </si>
  <si>
    <t>Mammografo digitale con con stereotassi e software per stereotassi e biopsie</t>
  </si>
  <si>
    <t>Apparecchio vetusto (30 anni)</t>
  </si>
  <si>
    <t>Apparecchio radiologico sala 3</t>
  </si>
  <si>
    <t>Pensile vetusto</t>
  </si>
  <si>
    <t>Apparecchio radiologico sala 1</t>
  </si>
  <si>
    <t>sostituzione mammografo per costi manutenzione e aggiornamento tecnico</t>
  </si>
  <si>
    <t>Mammografo digitale con stereotassi</t>
  </si>
  <si>
    <t>sostituzione 2 slice per costi manutenzione e aggiornamento tecnico</t>
  </si>
  <si>
    <t>Tc 16 slice</t>
  </si>
  <si>
    <t>aggiornamento tecnico qualitativo</t>
  </si>
  <si>
    <t>Ecografo di fascia medio alta</t>
  </si>
  <si>
    <t>sostituzione 4 slice per costi manutenzione e aggiornamento tecnico</t>
  </si>
  <si>
    <t>tc 16 slice</t>
  </si>
  <si>
    <t>Sostituzione attrezzatura esistente con digitale diretto obsoleto</t>
  </si>
  <si>
    <t>Arco AC digitale diretto</t>
  </si>
  <si>
    <t>sostituzione telecomandato obsoleto</t>
  </si>
  <si>
    <t>Dotazione base degenza  (letti elettrici,  e arredi come da accreditamento) monitor</t>
  </si>
  <si>
    <t>Dotazione base 20 pl RRF II Livello</t>
  </si>
  <si>
    <t>soggiorno</t>
  </si>
  <si>
    <t>cucina</t>
  </si>
  <si>
    <t>Sala infermieri</t>
  </si>
  <si>
    <t>n. 3 Studi medici con pc</t>
  </si>
  <si>
    <t>n. 2  Caposala con pc</t>
  </si>
  <si>
    <t>Logopedista con pc</t>
  </si>
  <si>
    <t>sala attesa</t>
  </si>
  <si>
    <t>accettazione</t>
  </si>
  <si>
    <t>n. 6 Sollevamalati elettrico a soffitto</t>
  </si>
  <si>
    <t>n. 1 Sollevamalati elettrico</t>
  </si>
  <si>
    <t xml:space="preserve">n. 20 carrozzine </t>
  </si>
  <si>
    <t>n. 10 deambulatori diverse misure</t>
  </si>
  <si>
    <t>n. 20 canadesi, tripodi, etc</t>
  </si>
  <si>
    <t>n. 10 peromed</t>
  </si>
  <si>
    <t xml:space="preserve">n. 2 ginocchiere </t>
  </si>
  <si>
    <t>n.8 cuscini antidecubito</t>
  </si>
  <si>
    <t>n. 5 reggibraccio</t>
  </si>
  <si>
    <t>Arredi e attrezzature base palestre</t>
  </si>
  <si>
    <t>Optogait</t>
  </si>
  <si>
    <t>Analisi del cammino base</t>
  </si>
  <si>
    <t>C-Mill WRT</t>
  </si>
  <si>
    <t>Rieducazione del cammino su treadmill</t>
  </si>
  <si>
    <t>Balance dinamica</t>
  </si>
  <si>
    <t>Rieducazione dell’equilibrio</t>
  </si>
  <si>
    <t>GEO System</t>
  </si>
  <si>
    <t>Unweghing system</t>
  </si>
  <si>
    <t>Erigo pro</t>
  </si>
  <si>
    <t>Sistema FES cycling</t>
  </si>
  <si>
    <t>armeo</t>
  </si>
  <si>
    <t>Rieducazione arto superiore</t>
  </si>
  <si>
    <t>manovo</t>
  </si>
  <si>
    <t>Rieducazione mano</t>
  </si>
  <si>
    <t>Yourehab</t>
  </si>
  <si>
    <t>Rieducazione dita</t>
  </si>
  <si>
    <t>n. 2 tavolette propriocettiva 40x 40 cm.</t>
  </si>
  <si>
    <t>RRF  amb.</t>
  </si>
  <si>
    <t>n. 2 tavolette propriocettiva 40x 20 cm.</t>
  </si>
  <si>
    <t>n. 1 cyclette</t>
  </si>
  <si>
    <t>n. 2 cyclette  pedaliera</t>
  </si>
  <si>
    <t>n. 2 cyclette  pedaliera elettrica</t>
  </si>
  <si>
    <t>n. 1 stepSTEP</t>
  </si>
  <si>
    <t>n. 5 eleastico a fascia in rotolo 25 m.</t>
  </si>
  <si>
    <t xml:space="preserve">Dotazione base insufficiente </t>
  </si>
  <si>
    <t>n. 4bastoni 100 cm.</t>
  </si>
  <si>
    <t>n. 8 polsiera - cavigliera 0,5 kg (al paio)</t>
  </si>
  <si>
    <t>n. 4 polsiera - cavigliera 2 kg (al paio)</t>
  </si>
  <si>
    <t>n. 4 elettrostimolatore tens</t>
  </si>
  <si>
    <t>n. 3 compex physio 5</t>
  </si>
  <si>
    <t>Tests e materiale Erikson</t>
  </si>
  <si>
    <t>Riabilitazione del linguaggio. Dotazione base insufficiente/o mancante</t>
  </si>
  <si>
    <t>n. 2 deambulatore 2 ruote 2 puntali</t>
  </si>
  <si>
    <t>n. 3 PC con stampanti e monitor</t>
  </si>
  <si>
    <t>Logopediste, medico e caposala</t>
  </si>
  <si>
    <t>Prevenzione e/o protezione dai rischi professionali</t>
  </si>
  <si>
    <t xml:space="preserve">n. 1 Barella radiotrasparente regolabile in altezza </t>
  </si>
  <si>
    <t>Radiologia/P.Socc.</t>
  </si>
  <si>
    <t>n. 1 Sollevatore per bariatrici</t>
  </si>
  <si>
    <t>Presidio</t>
  </si>
  <si>
    <t>n. 1 letto per bariatrici</t>
  </si>
  <si>
    <t>n. 3 Disco girevole cm. 40 circa per movimentazione pazienti</t>
  </si>
  <si>
    <t>Area Ambulatoriale</t>
  </si>
  <si>
    <t>n. 1 cintura ergonomiche  con almeno 7 maniglie, (regolabile da, almeno, 75cm a 120cm)</t>
  </si>
  <si>
    <t>Psichiatria</t>
  </si>
  <si>
    <t xml:space="preserve">n. 1 Telo ad alto scorrimento lungo a due fogli per movimentazione pazienti, misura cm. 80/90x180/200 </t>
  </si>
  <si>
    <t>n.1 tavola lunga ad alto scorrimento (80/95 cm x 50/60 cm)</t>
  </si>
  <si>
    <t>n. 30 DPI protezione da radiazioni ionizzanti</t>
  </si>
  <si>
    <t>B.O.</t>
  </si>
  <si>
    <t>n. 60 Dpi protezione oculare per esposti a ROA</t>
  </si>
  <si>
    <t>n. 10 Telini per schermo diffusore graduato</t>
  </si>
  <si>
    <t>n. 10 Carrelli portacamici</t>
  </si>
  <si>
    <t>n. 1 Barella regolabile in altezza</t>
  </si>
  <si>
    <t>n. 3 Cintura ergonomica con almeno 7 maniglie, (regolabile da, almeno, 75cm a 120cm)</t>
  </si>
  <si>
    <t>n. 1 Tavola ad alto scorrimento corta, semirigida, (cm 80x50 circa)</t>
  </si>
  <si>
    <t>n. 2 Tavola ad alto scorrimento lunga, semirigida, pieghevole a libro (cm. 170/180x50/60)</t>
  </si>
  <si>
    <t>n. 3 Telo ad alto scorrimento lungo a due fogli per movimentazione pazienti, misura cm. 80/90x180/200</t>
  </si>
  <si>
    <t xml:space="preserve">n. 1 Barella radiotrasparente regolabili in altezza </t>
  </si>
  <si>
    <t>n. 2 Telo tubolare corto per movimentazione pazienti, misura cm. 80/90x115/125</t>
  </si>
  <si>
    <t>n. 2 Telo tubolare lungo per movimentazione pazienti, misura cm. 80/90x180/200</t>
  </si>
  <si>
    <t>n. 4 Telo ad alto scorrimento corto a due fogli per movimentazione pazienti, misura cm. 80/90x115/125</t>
  </si>
  <si>
    <t>n. 4 Telo ad alto scorrimento lungo a due fogli per movimentazione pazienti, misura cm. 80/90x180/200</t>
  </si>
  <si>
    <t>Onco/Urologia</t>
  </si>
  <si>
    <t>n. 1 scaletta da ambulatorio medico a tre gradini (altezza terzo gradino 60÷65 cm)</t>
  </si>
  <si>
    <t>n. 1 scaletta da ambulatorio medico a due gradini (altezza secondo gradino 40÷45 cm)</t>
  </si>
  <si>
    <t xml:space="preserve"> n. 4 aste portaflebo amagnetiche integrate da altrettante piantane a 5 ruote</t>
  </si>
  <si>
    <t xml:space="preserve"> n. 1 deambulatore a due ruote e due puntali</t>
  </si>
  <si>
    <t>n. 1 deambulatore a 4 ruote per esterni</t>
  </si>
  <si>
    <t>n. 1 deambulatore con appoggio antibrachiale</t>
  </si>
  <si>
    <t>n. 2 carrozzine aventi larghezza massima non superiore a 70 cm; con asta portaflebo ad altezza regolabile e ruote  posteriori grandi</t>
  </si>
  <si>
    <t>n. 2 deambulatori con appoggi ascellari imbottiti</t>
  </si>
  <si>
    <t>Rianimazione, Radiologia, Dea</t>
  </si>
  <si>
    <t>n. 1 mobilizer (per un uso condiviso)</t>
  </si>
  <si>
    <t>Dea</t>
  </si>
  <si>
    <t>n. 2 barelle a comandi elettrici, regolabili in altezza, con testiera e pediera inclinabili, impostazione della direzionalità, freni, spondine a scomparsa, radiotrasparenti, con asta portaflebo ad altezza regolabile</t>
  </si>
  <si>
    <t>n.2  tavole ad alto scorrimento corta (80/95 cm x 50/60 cm)</t>
  </si>
  <si>
    <t>n. 1 letto da visita a comandi elettrici,  regolabile in altezza, con testiera e pediera inclinabili</t>
  </si>
  <si>
    <r>
      <t xml:space="preserve">n.1 barella a comandi elettrici, regolabile in altezza, con testiera e pediera inclinabili, impostazione della direzionalità, freni, spondine a scomparsa, radiotrasparente, </t>
    </r>
    <r>
      <rPr>
        <sz val="8"/>
        <color indexed="8"/>
        <rFont val="Arial"/>
        <family val="2"/>
      </rPr>
      <t>con asta portaflebo ad altezza regolabile</t>
    </r>
  </si>
  <si>
    <t>Otorinolaringoiatria</t>
  </si>
  <si>
    <r>
      <t xml:space="preserve">n.1 barella a comandi elettrici, regolabile in altezza, con testiera e pediera inclinabili, impostazione della direzionalità, freni e spondine a scomparsa, radiotrasparente, </t>
    </r>
    <r>
      <rPr>
        <sz val="8"/>
        <color indexed="8"/>
        <rFont val="Arial"/>
        <family val="2"/>
      </rPr>
      <t>con asta portaflebo ad altezza regolabile</t>
    </r>
  </si>
  <si>
    <t>n. 2 sedie da comodo munite di 4 ruote di cui 2 grandi posteriori e due piccole pivotanti</t>
  </si>
  <si>
    <t>n. 1 carrozzina basculante da trasporto</t>
  </si>
  <si>
    <t xml:space="preserve"> n. 3 carrozzine aventi larghezza massima non superiore a 70 cm, con asta portaflebo ad altezza regolabile e ruote  posteriori grandi</t>
  </si>
  <si>
    <t>n. 1 carrozzina per pazienti bariatrici, con asta portaflebo ad altezza regolabile</t>
  </si>
  <si>
    <t>45,oo</t>
  </si>
  <si>
    <t>n.1 asta portaflebo amagnetica integrata da altrettante piantane a 5 ruote  nonché munita di portadiffusore;</t>
  </si>
  <si>
    <t xml:space="preserve"> n. 1 standing di posizionamento manuale</t>
  </si>
  <si>
    <t xml:space="preserve">n.10 Armadi con chiusura per conservazione materiale cartaceo </t>
  </si>
  <si>
    <t>Poliambulatorio Alessandria</t>
  </si>
  <si>
    <t xml:space="preserve">Sedie per sala d'attesa n°30 </t>
  </si>
  <si>
    <t xml:space="preserve">Sedie da ufficio n° 15 </t>
  </si>
  <si>
    <t xml:space="preserve">Sedie per paziente e accompagnatore n° 30 </t>
  </si>
  <si>
    <t>Attaccapanni n°5</t>
  </si>
  <si>
    <t>Portaombrelli  n°2</t>
  </si>
  <si>
    <t xml:space="preserve">Librerie senza ante per modulistica n°2 </t>
  </si>
  <si>
    <t xml:space="preserve">Scaffali bassi con ante scorrevoli e piano di lavoro n°2 </t>
  </si>
  <si>
    <t xml:space="preserve">Sfigmomanometro elettronico n°5 </t>
  </si>
  <si>
    <t xml:space="preserve">Riuniti dentistici n°3 </t>
  </si>
  <si>
    <t xml:space="preserve">Riunito completo amb.oculistico </t>
  </si>
  <si>
    <t xml:space="preserve">Tavolino porta ferri con ruote per saletta chirurgica </t>
  </si>
  <si>
    <t xml:space="preserve">Fax       n°2 </t>
  </si>
  <si>
    <t>n.5 auto di cui 1 4x4</t>
  </si>
  <si>
    <t xml:space="preserve">n° 15 zaini </t>
  </si>
  <si>
    <t xml:space="preserve">n° 15 marsupi </t>
  </si>
  <si>
    <t xml:space="preserve">n° 15 valigette porta oggetti </t>
  </si>
  <si>
    <t>n.2 Holter Pressorio</t>
  </si>
  <si>
    <t>N.2 SEDIE ERGONOMICHE</t>
  </si>
  <si>
    <t>Distretto Acqui/Ovada</t>
  </si>
  <si>
    <t>AMBULATORIO ODONTOIATRICO  ACQUI T.</t>
  </si>
  <si>
    <t>N.1 NEGATOSCOPIO DA TAVOLO</t>
  </si>
  <si>
    <t>N.1 LAMPADA POLIMERIZZATRICE (per composti senza filo).</t>
  </si>
  <si>
    <t xml:space="preserve"> N. 1 CLASSIFICATORI PER CARTELLE</t>
  </si>
  <si>
    <t xml:space="preserve">N.3 ARMADI </t>
  </si>
  <si>
    <t>N.1 SGABELLO ALTO PER RIUNITO</t>
  </si>
  <si>
    <t>N.2 SCRIVANIE</t>
  </si>
  <si>
    <t>N.1 SEDIA ERGONOMICA PER UFFICIO</t>
  </si>
  <si>
    <t>AMBULATORIO DI DERMATOLOGIA ACQUI T</t>
  </si>
  <si>
    <t>N.1 LAMPADA SCIALITICA</t>
  </si>
  <si>
    <t>N.1 LAMPADA O LUCE DI WOOD</t>
  </si>
  <si>
    <t>N.1 ATTACCAPANNI A MURO</t>
  </si>
  <si>
    <t>N.1 DERMATOSCOPIO</t>
  </si>
  <si>
    <t>N.1 LETTINO DA VISITA</t>
  </si>
  <si>
    <t>N.1 ARMADIO (base).</t>
  </si>
  <si>
    <t xml:space="preserve">N.1 CARRELLO MEDICAZIONI </t>
  </si>
  <si>
    <t>N.1 CARRELLO (allievo)</t>
  </si>
  <si>
    <t xml:space="preserve">N.1 SEDIA ERGONOMICA </t>
  </si>
  <si>
    <t>AMBULATORIO DI VULNOLOGIA  ACQUI T.</t>
  </si>
  <si>
    <t>ARMADIETTI CON DIVISIONE (pulito/sporco)</t>
  </si>
  <si>
    <t>ATTACCAPANNI</t>
  </si>
  <si>
    <t>N.4 SEDIE</t>
  </si>
  <si>
    <t>N.2 SCARPIERE</t>
  </si>
  <si>
    <t>N.1 ARMADIO DIVISE</t>
  </si>
  <si>
    <t>LOCALE SPOGLIATOIO DEL PERSONALE</t>
  </si>
  <si>
    <t>1 ARMADIO</t>
  </si>
  <si>
    <t>2 SEDIE ERGONOMICHE</t>
  </si>
  <si>
    <t>1 SCRIVANIA</t>
  </si>
  <si>
    <t>2 CARRELLI  PER LA PREPARAZIONE DEI VACCINI</t>
  </si>
  <si>
    <t>1 LETTINO PER VISITA</t>
  </si>
  <si>
    <t>SERVIZIO VACCINAZIONI  ACQUI T.</t>
  </si>
  <si>
    <t>AMBULATORIO INFERMIERISTICO ACQUI T.</t>
  </si>
  <si>
    <t>n.2 Lettino visita tipo (fisioterapista,in legno)</t>
  </si>
  <si>
    <t>n.1 paravento</t>
  </si>
  <si>
    <t>n.2 Carrelli</t>
  </si>
  <si>
    <t>n.1 sfignomanometro</t>
  </si>
  <si>
    <t>n.1 fonendoscopio</t>
  </si>
  <si>
    <t>n.1 statimetro</t>
  </si>
  <si>
    <t>n.1 bilancia</t>
  </si>
  <si>
    <t>n.1 frigorifero</t>
  </si>
  <si>
    <t>n.1 DAE</t>
  </si>
  <si>
    <t>n.1 Holter pressorio</t>
  </si>
  <si>
    <t>n.2 scrivania</t>
  </si>
  <si>
    <t xml:space="preserve">n.8 sedie </t>
  </si>
  <si>
    <t>n.1 armadio con chiavi</t>
  </si>
  <si>
    <t>n.2 scala con gradini</t>
  </si>
  <si>
    <t>n.1 cassattiera</t>
  </si>
  <si>
    <t>n.1 tavolo</t>
  </si>
  <si>
    <t>n.2 appendiabiti</t>
  </si>
  <si>
    <t>AMBULATORIO CARDIOLOGIA E MEDICINA DELLO SPORT  ACQUI</t>
  </si>
  <si>
    <t>N.1 SCRIVANIA CON CASSETTIERA</t>
  </si>
  <si>
    <t>N.3 SEDIE ERGONOMICHE</t>
  </si>
  <si>
    <t>N.1 COMPUTER + STAMPANTE E SCANNER</t>
  </si>
  <si>
    <t xml:space="preserve"> N.1 SCRIVANIA CON CASSETTIERA</t>
  </si>
  <si>
    <t>UFFICIO DI.P.SA ACQUI</t>
  </si>
  <si>
    <t>N.1 AUTO REFRATTOMETRO</t>
  </si>
  <si>
    <t>N.1 FRONTIFOCOMETRO</t>
  </si>
  <si>
    <t>AMBULATORIO OCULISTICA ACQUI TERME</t>
  </si>
  <si>
    <t xml:space="preserve">1 FRIGO PER VACCINI </t>
  </si>
  <si>
    <t xml:space="preserve">n° 2 cellulari e n°2 schede sim </t>
  </si>
  <si>
    <t>Cure Domiciliari Ovada</t>
  </si>
  <si>
    <t xml:space="preserve">n° 1 FAX </t>
  </si>
  <si>
    <t xml:space="preserve">n° 1 fotocopiatrice </t>
  </si>
  <si>
    <t xml:space="preserve">n° 12 zaini </t>
  </si>
  <si>
    <t xml:space="preserve">n° 12 marsupi </t>
  </si>
  <si>
    <t xml:space="preserve">n° 12 valigette porta oggetti </t>
  </si>
  <si>
    <t xml:space="preserve">n° 4 sedie   </t>
  </si>
  <si>
    <t xml:space="preserve">n° 2 scrivanie </t>
  </si>
  <si>
    <t>Cure Domiciliari Acqui</t>
  </si>
  <si>
    <t xml:space="preserve">n° 14 zaini </t>
  </si>
  <si>
    <t xml:space="preserve">n° 14 marsupi </t>
  </si>
  <si>
    <t xml:space="preserve">n° 14 valigette porta oggetti </t>
  </si>
  <si>
    <t xml:space="preserve">n° 4 sedie </t>
  </si>
  <si>
    <t xml:space="preserve">n° 4 armadi </t>
  </si>
  <si>
    <t>2 ARMADI(PER  FARMACI E PARAFARMACI)</t>
  </si>
  <si>
    <t>CURE DOMICILIARI NOVI</t>
  </si>
  <si>
    <t>5 SEDIE</t>
  </si>
  <si>
    <t>1 ARMADIO CUSTODIA  OGGETTI PERSONALI PER PERSONALE</t>
  </si>
  <si>
    <t>1 ARMADIO MODULISTICA</t>
  </si>
  <si>
    <t xml:space="preserve">n° 7 zaini </t>
  </si>
  <si>
    <t xml:space="preserve">n° 7 marsupi </t>
  </si>
  <si>
    <t xml:space="preserve">n° 7 valigette porta oggetti </t>
  </si>
  <si>
    <t>1 ARMADIO PER FARMACI</t>
  </si>
  <si>
    <t>CURE DOMICILIARI TORTONA</t>
  </si>
  <si>
    <t>CURE DOMICILIARI SAN SEBASTIANO CURONE</t>
  </si>
  <si>
    <t>4 SEDIE</t>
  </si>
  <si>
    <t>n.3 Apparecchi per rilevazione glicemia</t>
  </si>
  <si>
    <t>Hospice</t>
  </si>
  <si>
    <t>n.4 saturimetri</t>
  </si>
  <si>
    <t>n.3 contenitori per trasporto materiale biologico</t>
  </si>
  <si>
    <t>n.1 apparecchio portatile per analisi ematiche domiciliari</t>
  </si>
  <si>
    <t>n.1 fotocopiatrice multifunzionale</t>
  </si>
  <si>
    <t>n.3 fax</t>
  </si>
  <si>
    <t>n.1  Sedia Portantina mod. 6252</t>
  </si>
  <si>
    <t>HOSPICE ALESSANDRIA</t>
  </si>
  <si>
    <t>N.1 STAMPANTE</t>
  </si>
  <si>
    <t>AMBULATORIO OCULISTICA OVADA</t>
  </si>
  <si>
    <t xml:space="preserve">N.1 FOTOCOPIATRICE </t>
  </si>
  <si>
    <t>n.1 attaccapanni</t>
  </si>
  <si>
    <t xml:space="preserve">UFFICIO DI.P.SA OVADA </t>
  </si>
  <si>
    <t>3 ARMADI CON ANTE SCORREVOLI</t>
  </si>
  <si>
    <t>4 SEDIE PER L’UTENZA</t>
  </si>
  <si>
    <t>1 SCHEDARIO</t>
  </si>
  <si>
    <t>4 SEDIE PER IL PERSONALE (con braccioli, rotelle e seduta regolabile in altezza).</t>
  </si>
  <si>
    <t>2 SCRIVANIE</t>
  </si>
  <si>
    <t>1 CARRELLO PER LA PREPARAZIONE DEI VACCINI</t>
  </si>
  <si>
    <t>1 LETTINO</t>
  </si>
  <si>
    <t>1 CASSETTIERA CON ROTELLE</t>
  </si>
  <si>
    <t>SERVIZIO VACCINAZIONI     OVADA</t>
  </si>
  <si>
    <t>CURETTE DERMATOLOGICA MONOUSO STERILE 4 MM DI DIAMETRO CONFEZIONI DA 30 PEZZI.</t>
  </si>
  <si>
    <t>RECIPIENTE DEWAR PER AZOTO LIQUIDO</t>
  </si>
  <si>
    <t>AMBULATORIO DERMATOLOGIA  OVADA</t>
  </si>
  <si>
    <t>5 SEDIE DA SALA D’ATTESA</t>
  </si>
  <si>
    <t>1 APPENDIABITI</t>
  </si>
  <si>
    <t>4 ARMADI A MURO  (CAPIENTI)</t>
  </si>
  <si>
    <t>1 POLTRONA</t>
  </si>
  <si>
    <t>5 SEDIE DA UFFICIO</t>
  </si>
  <si>
    <t>3 ARMADIETTI</t>
  </si>
  <si>
    <t>1 OTTOTIPO LUMINOSO</t>
  </si>
  <si>
    <t>1 FONENDOSCOPIO</t>
  </si>
  <si>
    <t>1 SFIGNMOMANOMETRO</t>
  </si>
  <si>
    <t>1 OTOSCOPIO</t>
  </si>
  <si>
    <t>1 MARTELETTO</t>
  </si>
  <si>
    <t>1 RILEVATORE ALTEZZA</t>
  </si>
  <si>
    <t>1 BILANCIA CON RILEVAZIONE MASSA MAGRA/GRASSA</t>
  </si>
  <si>
    <t>1 TAVOLA  ISHIHARA</t>
  </si>
  <si>
    <t xml:space="preserve">SERVIZIO MEDICINA SPORTIVA OVADA </t>
  </si>
  <si>
    <t xml:space="preserve">N.1 Micromotore da Laboratorio Modello Kavo 12 </t>
  </si>
  <si>
    <t xml:space="preserve"> AMBULATORIO ODONTOIATRIA TORTONA</t>
  </si>
  <si>
    <t>n. 1 cassettiera</t>
  </si>
  <si>
    <t>AMBULATORIO VACCINAZIONI TORTONA</t>
  </si>
  <si>
    <t>N 1 Lampada con lente</t>
  </si>
  <si>
    <t>n.1 supporto per azoto</t>
  </si>
  <si>
    <t>SUB DISTRETTO CASTELNUOVO</t>
  </si>
  <si>
    <t>n.2 allievi</t>
  </si>
  <si>
    <t>n 3 mobiletti con cassetti e sportelli per ferri chirurgici</t>
  </si>
  <si>
    <t>n.1 riunito</t>
  </si>
  <si>
    <t>n 1 vasca per pulizia ferri ch. ad ultrasuoni</t>
  </si>
  <si>
    <t>n. 1 autoclave a vuoto frazionato</t>
  </si>
  <si>
    <t>n 3 manipoli per ultrasuoni</t>
  </si>
  <si>
    <t>n. 1 armadio con chiusura per presidi</t>
  </si>
  <si>
    <t>n. 1 scrivania</t>
  </si>
  <si>
    <t>n.1 sedia</t>
  </si>
  <si>
    <t>n 3 schedari</t>
  </si>
  <si>
    <t>n 1 armadio per DPI</t>
  </si>
  <si>
    <t>AMBULATORIO ODONTOIATRIA NOVI</t>
  </si>
  <si>
    <t>n.1 ecodoppler</t>
  </si>
  <si>
    <t>n. 2 armadietto con chiusura</t>
  </si>
  <si>
    <t>AMBULATORIO ANGIOLOGIA NOVI</t>
  </si>
  <si>
    <t>n.1 lettino</t>
  </si>
  <si>
    <t>n.1 spirometro</t>
  </si>
  <si>
    <t>n.1 cicloergometro</t>
  </si>
  <si>
    <t xml:space="preserve"> n 1 tapis roulant </t>
  </si>
  <si>
    <t>AMBULATORIO MEDICINA DELLO SPORT NOVI</t>
  </si>
  <si>
    <t>n.1 Holter Pressorio</t>
  </si>
  <si>
    <t>Ambulatorio Cardiologia</t>
  </si>
  <si>
    <t>n. 1 lettino elettrico</t>
  </si>
  <si>
    <t>n. 1 carrello urgenza</t>
  </si>
  <si>
    <t>N 1 sedia</t>
  </si>
  <si>
    <t>N 1 armadio</t>
  </si>
  <si>
    <t>AMBULATORIO INFERMIERISTICO NOVI</t>
  </si>
  <si>
    <t>n. 1 lavagnetta</t>
  </si>
  <si>
    <t>n 1 armadietto</t>
  </si>
  <si>
    <t>AMBULATORIO VACCINAZIONI NOVI</t>
  </si>
  <si>
    <t>n.1 lampada</t>
  </si>
  <si>
    <t>n. 1 armadietto per farmaci</t>
  </si>
  <si>
    <t>AMBULATORIO VULNOLOGIA NOVI</t>
  </si>
  <si>
    <t>n. 2 sedie</t>
  </si>
  <si>
    <t>SUB DISTRETTO ARQUATA SCRIVIA</t>
  </si>
  <si>
    <t>n.1 schedario</t>
  </si>
  <si>
    <t>n.1 scrivania</t>
  </si>
  <si>
    <t>n.3 sedie</t>
  </si>
  <si>
    <t>n.1 scaffale</t>
  </si>
  <si>
    <t>n.1 carrello urgenza</t>
  </si>
  <si>
    <t xml:space="preserve"> n.1 frigorifero x farmaci</t>
  </si>
  <si>
    <t>n1 scrivania</t>
  </si>
  <si>
    <t>SUB DISTRETTO SERRAVALLE</t>
  </si>
  <si>
    <t xml:space="preserve">      sSS UOCP Novi-Tortona</t>
  </si>
  <si>
    <t xml:space="preserve">n.1Fotocopiatrice per Novi. </t>
  </si>
  <si>
    <t xml:space="preserve">n.1 Stampante per etichettare esami ematochimici. </t>
  </si>
  <si>
    <t xml:space="preserve">n.1 condizionatore per locale farmacia su Novi . </t>
  </si>
  <si>
    <t xml:space="preserve">n.1 Armadio per farmaci su Novi. </t>
  </si>
  <si>
    <t>n.1 Cassaforte per stupefacenti su Novi</t>
  </si>
  <si>
    <t>n. 1 Frigo per farmaci.(piccolo) su Novi</t>
  </si>
  <si>
    <t>n.1 carrello per farmaci con cassettiera su Novi</t>
  </si>
  <si>
    <t xml:space="preserve">n° 4 carrelli medicazione </t>
  </si>
  <si>
    <t>Poliambulatorio Valenza</t>
  </si>
  <si>
    <t xml:space="preserve">n° 1 riunito odontoiatrico </t>
  </si>
  <si>
    <t xml:space="preserve">n° 1 oct </t>
  </si>
  <si>
    <t xml:space="preserve">n° 1 tomografo a coerenza ottica </t>
  </si>
  <si>
    <t xml:space="preserve">n° 2 bilancia pesapersone digitale </t>
  </si>
  <si>
    <t xml:space="preserve">n° 1 carrozzina </t>
  </si>
  <si>
    <t xml:space="preserve">n° 1 carrello attrezzato emergenza con supporto bombola ossigeno </t>
  </si>
  <si>
    <t xml:space="preserve">n°4 sedie ufficio con ruote </t>
  </si>
  <si>
    <t xml:space="preserve">n° 1 distruggi documenti </t>
  </si>
  <si>
    <t xml:space="preserve">n° 1 fax </t>
  </si>
  <si>
    <t xml:space="preserve">n° 2 sedie ufficio con ruote </t>
  </si>
  <si>
    <t>CAP (centro assistenza primaria)</t>
  </si>
  <si>
    <t xml:space="preserve">n° 2 poltrone reclinabili con supporto arti inferiori ( infusioni ev, trasfusioni ecc) </t>
  </si>
  <si>
    <t xml:space="preserve">n° 1 lettino articolato elettrico </t>
  </si>
  <si>
    <t xml:space="preserve">n° 1 armadio due ante </t>
  </si>
  <si>
    <t xml:space="preserve">n° 4 Auto di cui 1 4x4 </t>
  </si>
  <si>
    <t>Cure Domiciliari Valenza</t>
  </si>
  <si>
    <t>n.1 Ecografo + sonde</t>
  </si>
  <si>
    <t>n° 1 lettino ginecologico</t>
  </si>
  <si>
    <t xml:space="preserve">n° 2 schedari </t>
  </si>
  <si>
    <t xml:space="preserve">n° 3 sedie ufficio con ruote </t>
  </si>
  <si>
    <t>n° 4 sgabelli con 5 piedi</t>
  </si>
  <si>
    <t xml:space="preserve">n° 1 fotocopiatrice da tavolo </t>
  </si>
  <si>
    <t>Consultorio Valenza</t>
  </si>
  <si>
    <t>totale</t>
  </si>
  <si>
    <t>Cure domiciliari</t>
  </si>
  <si>
    <t xml:space="preserve">n° 2 cellulari e n° 2 schede sim </t>
  </si>
  <si>
    <t>CERRINA</t>
  </si>
  <si>
    <t>-SEDIE DA SCRIVANIA con braccioli</t>
  </si>
  <si>
    <t>N. 6 (sei)</t>
  </si>
  <si>
    <t>- ARMADIETTI (sostituzione dei vecchi con nuovi - con serratura).</t>
  </si>
  <si>
    <t>- CARRELLO per le urgenze con porta bombola O2</t>
  </si>
  <si>
    <t>- PARAVENTO</t>
  </si>
  <si>
    <t>- ETICHETTATRICE</t>
  </si>
  <si>
    <t xml:space="preserve">- LETTORE OTTICO                                          </t>
  </si>
  <si>
    <t>N. 1 (Uno)</t>
  </si>
  <si>
    <t>N.  1 (Uno)</t>
  </si>
  <si>
    <t>N.  2 (Due)</t>
  </si>
  <si>
    <t>CASALE – Amb.spec.</t>
  </si>
  <si>
    <t>N. 1  (Uno)</t>
  </si>
  <si>
    <t>n.1 (uno)</t>
  </si>
  <si>
    <t>N. 3 (Tre)</t>
  </si>
  <si>
    <t>TRINO  -Amb.Spec.</t>
  </si>
  <si>
    <t xml:space="preserve">- ETICHETTATRICE       </t>
  </si>
  <si>
    <t xml:space="preserve">- LETTORE OTTICO                                     </t>
  </si>
  <si>
    <t>N. 1 (uno)</t>
  </si>
  <si>
    <t>N.2 (Due)</t>
  </si>
  <si>
    <t>N. 1 (Una)</t>
  </si>
  <si>
    <t xml:space="preserve">- LETTORE OTTICO                                              </t>
  </si>
  <si>
    <t>- POTENZIAMENTO DELLA  rete inform</t>
  </si>
  <si>
    <t>N. 3(Tre)</t>
  </si>
  <si>
    <t>OZZANO</t>
  </si>
  <si>
    <t>SEDIE DA UFFICIO (con braccioli).</t>
  </si>
  <si>
    <t>CARRELLO per le urgenze con porta bombola O2</t>
  </si>
  <si>
    <t xml:space="preserve">ETICHETTATRICE </t>
  </si>
  <si>
    <t>LETTORE OTTICO</t>
  </si>
  <si>
    <t>PARAVENTO</t>
  </si>
  <si>
    <t>N.1 (uno)</t>
  </si>
  <si>
    <t>N.1 (una)</t>
  </si>
  <si>
    <t>N. 2 (Due)</t>
  </si>
  <si>
    <t>N. 1(Uno)</t>
  </si>
  <si>
    <t>Distretto Casale</t>
  </si>
  <si>
    <t>Consultorio Casale M.to</t>
  </si>
  <si>
    <t>Consultorio Trino</t>
  </si>
  <si>
    <t>Consultorio Casale</t>
  </si>
  <si>
    <t>Consultorio Borgo</t>
  </si>
  <si>
    <t>Presidio Ospedaliero Tortona</t>
  </si>
  <si>
    <t>Sostituzione</t>
  </si>
  <si>
    <t>n.q.</t>
  </si>
  <si>
    <t>Distretto Acqui Ovada</t>
  </si>
  <si>
    <t>Radiologia - Alessandria</t>
  </si>
  <si>
    <t>Radiologia - Valenza</t>
  </si>
  <si>
    <t>Distretto Alessandria Valenza</t>
  </si>
  <si>
    <t>Area Territoriale Acqui Terme – Ovada (Fabbisogno 2019 2020 da valorizzare)</t>
  </si>
  <si>
    <t>Area Territoriale Alessandria-Valenza e dip.Territ. (fabbis. 2019 -2020 da valorizzare)</t>
  </si>
  <si>
    <r>
      <t xml:space="preserve">Armadietti con serratura per predisposizione di idoneo ambiente </t>
    </r>
    <r>
      <rPr>
        <u/>
        <sz val="8"/>
        <rFont val="Times New Roman"/>
        <family val="1"/>
      </rPr>
      <t>uso”spogliatoio”</t>
    </r>
    <r>
      <rPr>
        <sz val="8"/>
        <rFont val="Times New Roman"/>
        <family val="1"/>
      </rPr>
      <t>, per i cpsi(maschi- femmine),</t>
    </r>
  </si>
  <si>
    <r>
      <t xml:space="preserve">Smarphone/tablet” </t>
    </r>
    <r>
      <rPr>
        <u/>
        <sz val="8"/>
        <rFont val="Times New Roman"/>
        <family val="1"/>
      </rPr>
      <t>DI SERVIZIO PER CPSI inf.VULNOLOGA</t>
    </r>
  </si>
  <si>
    <r>
      <t xml:space="preserve">Apparecchio telefonico </t>
    </r>
    <r>
      <rPr>
        <sz val="8"/>
        <rFont val="Times New Roman"/>
        <family val="1"/>
      </rPr>
      <t xml:space="preserve">AMB.OCULISTICO     </t>
    </r>
  </si>
  <si>
    <t xml:space="preserve">Apparecchio telefonico AMB.DERMAT.        </t>
  </si>
  <si>
    <t xml:space="preserve">Apparecchio telefonico AMB. DENTISTICO </t>
  </si>
  <si>
    <t xml:space="preserve">Apparecchio telefonico AMB. ORL </t>
  </si>
  <si>
    <t xml:space="preserve">Apparecchio telefonico SALA RIUNIONI </t>
  </si>
  <si>
    <t>1 schedario per archiviazione cartelle</t>
  </si>
  <si>
    <t>1 lampade scialitica con base a terra</t>
  </si>
  <si>
    <t>Ventilatore da terra con base allungabile</t>
  </si>
  <si>
    <t>Consultorio Ozzano</t>
  </si>
  <si>
    <t>Consultorio Cerrina</t>
  </si>
  <si>
    <t>1 sfigmomanometro</t>
  </si>
  <si>
    <r>
      <t xml:space="preserve">1 lampade scialitica con base </t>
    </r>
    <r>
      <rPr>
        <sz val="8"/>
        <color indexed="63"/>
        <rFont val="Arial"/>
        <family val="2"/>
      </rPr>
      <t>a terra</t>
    </r>
  </si>
  <si>
    <r>
      <t xml:space="preserve">1 sfigmomanometro  </t>
    </r>
    <r>
      <rPr>
        <sz val="8"/>
        <color indexed="8"/>
        <rFont val="Arial"/>
        <family val="2"/>
      </rPr>
      <t xml:space="preserve">con </t>
    </r>
    <r>
      <rPr>
        <sz val="8"/>
        <rFont val="Arial"/>
        <family val="2"/>
      </rPr>
      <t>bracciale extralarge</t>
    </r>
  </si>
  <si>
    <t>Area Territoriale Casale (fabbisogno 2019 -2020 da valorizzare)</t>
  </si>
  <si>
    <t>Distretto Alessandria - Valenza</t>
  </si>
  <si>
    <t>Predellino per lettino ginecologico</t>
  </si>
  <si>
    <t>Consultorio Novi Ligure</t>
  </si>
  <si>
    <t>bilancia per neonati</t>
  </si>
  <si>
    <t>Fotocopiatrice</t>
  </si>
  <si>
    <t>Consultorio Tortona</t>
  </si>
  <si>
    <t>2 bilance per adulti</t>
  </si>
  <si>
    <t>2 lettini ginecologici con gambali</t>
  </si>
  <si>
    <t>1 rilevatore di battito fetale gravidanza (sonicad)</t>
  </si>
  <si>
    <t>Consultorio Castelnuovo</t>
  </si>
  <si>
    <t>1 sonda transvaginale per ecografo 7mhz</t>
  </si>
  <si>
    <t>1 Ecografo con sonda transaddominale convex 3,5 Mhz e sonda transvaginale 7 Mhz</t>
  </si>
  <si>
    <t>N.5 CONTENITORI PER TRASPORTO MATERIALE BIOLOGICO(secondo normativa).</t>
  </si>
  <si>
    <t>N.1 BARELLA</t>
  </si>
  <si>
    <t>N.1 CARROZZINA PER DISABILI</t>
  </si>
  <si>
    <t>N.2 ARMADI (n.1 base e n.1 media grandezza)</t>
  </si>
  <si>
    <t>N.2 PARAVENTI</t>
  </si>
  <si>
    <t>N.2 SGABELLI ALTI CON RUOTE E FERMO</t>
  </si>
  <si>
    <t>N.2 POLTRONE PAZIENTI PER PRELIEVI</t>
  </si>
  <si>
    <t>N.1 CARRELLO URGENZA MUNITO DI PORTA BOMBOLA OSSIGENO</t>
  </si>
  <si>
    <t>N.1 CARRELLO PER MEDICAZIONE</t>
  </si>
  <si>
    <t>DISTRETTO NOVI / TORTONA</t>
  </si>
  <si>
    <t>Distretto Novi / Tortona</t>
  </si>
  <si>
    <t>Area Territoriale Novi Ligure – Tortona (fabbisogno 2019 -2020 da valorizzare)</t>
  </si>
  <si>
    <t>Consultorio Acqui</t>
  </si>
  <si>
    <t>2 lampade scialitica con base a terra</t>
  </si>
  <si>
    <t>Consultorio Ovada</t>
  </si>
  <si>
    <t>2 schedario per archiviazione cartelle</t>
  </si>
  <si>
    <t>bilancia pesa persone per adulti</t>
  </si>
  <si>
    <t>2 lampade scialitica soffitto</t>
  </si>
  <si>
    <t>1 bilancia per adulti</t>
  </si>
  <si>
    <t>1 lettino ginecologico</t>
  </si>
  <si>
    <t>carrello strumenti chirurgici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</si>
</sst>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€_-;\-* #,##0.00\ _€_-;_-* &quot;-&quot;??\ _€_-;_-@_-"/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&quot;€ &quot;#,##0.00"/>
    <numFmt numFmtId="167" formatCode="_-* #,##0.00_-;\-* #,##0.00_-;_-* \-??_-;_-@_-"/>
    <numFmt numFmtId="168" formatCode="[$€-410]\ #,##0.00;[Red]\-[$€-410]\ #,##0.00"/>
    <numFmt numFmtId="169" formatCode="&quot;€&quot;\ #,##0.00"/>
    <numFmt numFmtId="170" formatCode="#,##0.00\ &quot;€&quot;"/>
    <numFmt numFmtId="171" formatCode="#,##0\ [$€-1];[Red]\-#,##0\ [$€-1]"/>
    <numFmt numFmtId="172" formatCode="&quot;€ &quot;#,##0;[Red]&quot;-€ &quot;#,##0"/>
    <numFmt numFmtId="173" formatCode="&quot;€ &quot;#,##0"/>
    <numFmt numFmtId="174" formatCode="&quot;€&quot;\ #,##0"/>
  </numFmts>
  <fonts count="56" x14ac:knownFonts="1">
    <font>
      <sz val="10"/>
      <name val="Arial"/>
      <family val="2"/>
    </font>
    <font>
      <sz val="10"/>
      <name val="Arial"/>
    </font>
    <font>
      <sz val="11"/>
      <color indexed="8"/>
      <name val="Calibri"/>
      <family val="2"/>
      <charset val="1"/>
    </font>
    <font>
      <sz val="9"/>
      <color indexed="8"/>
      <name val="Arial"/>
      <family val="2"/>
      <charset val="1"/>
    </font>
    <font>
      <sz val="9"/>
      <color indexed="12"/>
      <name val="Arial"/>
      <family val="2"/>
      <charset val="1"/>
    </font>
    <font>
      <b/>
      <sz val="9"/>
      <color indexed="12"/>
      <name val="Arial"/>
      <family val="2"/>
      <charset val="1"/>
    </font>
    <font>
      <b/>
      <sz val="9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12"/>
      <color indexed="16"/>
      <name val="Arial"/>
      <family val="2"/>
      <charset val="1"/>
    </font>
    <font>
      <b/>
      <sz val="9"/>
      <color indexed="16"/>
      <name val="Arial"/>
      <family val="2"/>
      <charset val="1"/>
    </font>
    <font>
      <b/>
      <sz val="8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u/>
      <sz val="8"/>
      <name val="Arial"/>
      <family val="2"/>
      <charset val="1"/>
    </font>
    <font>
      <sz val="8"/>
      <name val="Arial"/>
      <family val="2"/>
      <charset val="1"/>
    </font>
    <font>
      <sz val="8"/>
      <name val="Arial"/>
      <family val="2"/>
    </font>
    <font>
      <i/>
      <sz val="8"/>
      <color indexed="12"/>
      <name val="Arial"/>
      <family val="2"/>
      <charset val="1"/>
    </font>
    <font>
      <sz val="7"/>
      <name val="Arial"/>
      <family val="2"/>
      <charset val="1"/>
    </font>
    <font>
      <sz val="8"/>
      <color indexed="10"/>
      <name val="Arial"/>
      <family val="2"/>
      <charset val="1"/>
    </font>
    <font>
      <sz val="7"/>
      <color indexed="10"/>
      <name val="Arial"/>
      <family val="2"/>
      <charset val="1"/>
    </font>
    <font>
      <b/>
      <u/>
      <sz val="8"/>
      <color indexed="10"/>
      <name val="Arial"/>
      <family val="2"/>
      <charset val="1"/>
    </font>
    <font>
      <b/>
      <sz val="10"/>
      <color indexed="10"/>
      <name val="Arial"/>
      <family val="2"/>
      <charset val="1"/>
    </font>
    <font>
      <b/>
      <sz val="8"/>
      <color indexed="10"/>
      <name val="Arial"/>
      <family val="2"/>
      <charset val="1"/>
    </font>
    <font>
      <sz val="6"/>
      <name val="Arial"/>
      <family val="2"/>
      <charset val="1"/>
    </font>
    <font>
      <b/>
      <i/>
      <sz val="8"/>
      <color indexed="8"/>
      <name val="Arial"/>
      <family val="2"/>
      <charset val="1"/>
    </font>
    <font>
      <sz val="9"/>
      <name val="Arial"/>
      <family val="2"/>
      <charset val="1"/>
    </font>
    <font>
      <u/>
      <sz val="8"/>
      <name val="Arial"/>
      <family val="2"/>
      <charset val="1"/>
    </font>
    <font>
      <sz val="9"/>
      <color indexed="10"/>
      <name val="Arial"/>
      <family val="2"/>
      <charset val="1"/>
    </font>
    <font>
      <sz val="8"/>
      <color indexed="12"/>
      <name val="Arial"/>
      <family val="2"/>
      <charset val="1"/>
    </font>
    <font>
      <sz val="8"/>
      <color indexed="20"/>
      <name val="Arial"/>
      <family val="2"/>
      <charset val="1"/>
    </font>
    <font>
      <sz val="8"/>
      <color indexed="63"/>
      <name val="Arial"/>
      <family val="2"/>
      <charset val="1"/>
    </font>
    <font>
      <sz val="7"/>
      <color indexed="20"/>
      <name val="Arial"/>
      <family val="2"/>
      <charset val="1"/>
    </font>
    <font>
      <b/>
      <sz val="9"/>
      <color indexed="10"/>
      <name val="Arial"/>
      <family val="2"/>
      <charset val="1"/>
    </font>
    <font>
      <sz val="7"/>
      <color indexed="8"/>
      <name val="Arial"/>
      <family val="2"/>
      <charset val="1"/>
    </font>
    <font>
      <sz val="7"/>
      <color indexed="17"/>
      <name val="Arial"/>
      <family val="2"/>
      <charset val="1"/>
    </font>
    <font>
      <b/>
      <sz val="8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  <charset val="1"/>
    </font>
    <font>
      <sz val="18"/>
      <name val="Arial"/>
      <family val="2"/>
      <charset val="1"/>
    </font>
    <font>
      <b/>
      <sz val="16"/>
      <name val="Arial"/>
      <family val="2"/>
      <charset val="1"/>
    </font>
    <font>
      <sz val="9"/>
      <name val="Arial"/>
      <family val="2"/>
    </font>
    <font>
      <b/>
      <sz val="11"/>
      <color indexed="16"/>
      <name val="Arial"/>
      <family val="2"/>
      <charset val="1"/>
    </font>
    <font>
      <b/>
      <sz val="8"/>
      <color indexed="8"/>
      <name val="Arial"/>
      <family val="2"/>
    </font>
    <font>
      <b/>
      <sz val="10"/>
      <color indexed="16"/>
      <name val="Arial"/>
      <family val="2"/>
      <charset val="1"/>
    </font>
    <font>
      <b/>
      <sz val="9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sz val="8"/>
      <name val="Times New Roman"/>
      <family val="1"/>
    </font>
    <font>
      <u/>
      <sz val="8"/>
      <name val="Times New Roman"/>
      <family val="1"/>
    </font>
    <font>
      <sz val="8"/>
      <color indexed="63"/>
      <name val="Arial"/>
      <family val="2"/>
    </font>
    <font>
      <sz val="8"/>
      <name val="Consolas"/>
      <family val="3"/>
    </font>
    <font>
      <b/>
      <sz val="7"/>
      <name val="Arial"/>
      <family val="2"/>
    </font>
    <font>
      <sz val="8"/>
      <color rgb="FF181818"/>
      <name val="Arial"/>
      <family val="2"/>
    </font>
    <font>
      <sz val="8"/>
      <color rgb="FFFF0000"/>
      <name val="Arial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indexed="29"/>
        <b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41"/>
      </patternFill>
    </fill>
  </fills>
  <borders count="51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</borders>
  <cellStyleXfs count="7">
    <xf numFmtId="0" fontId="0" fillId="0" borderId="0"/>
    <xf numFmtId="165" fontId="36" fillId="0" borderId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2" fillId="0" borderId="0"/>
    <xf numFmtId="167" fontId="2" fillId="0" borderId="0"/>
    <xf numFmtId="164" fontId="1" fillId="0" borderId="0" applyFill="0" applyBorder="0" applyAlignment="0" applyProtection="0"/>
  </cellStyleXfs>
  <cellXfs count="827">
    <xf numFmtId="0" fontId="0" fillId="0" borderId="0" xfId="0"/>
    <xf numFmtId="0" fontId="3" fillId="0" borderId="0" xfId="3" applyFont="1"/>
    <xf numFmtId="0" fontId="4" fillId="0" borderId="0" xfId="3" applyFont="1"/>
    <xf numFmtId="0" fontId="3" fillId="0" borderId="0" xfId="3" applyFont="1" applyFill="1"/>
    <xf numFmtId="0" fontId="5" fillId="0" borderId="0" xfId="3" applyFont="1"/>
    <xf numFmtId="0" fontId="6" fillId="0" borderId="0" xfId="3" applyFont="1"/>
    <xf numFmtId="0" fontId="5" fillId="2" borderId="0" xfId="3" applyFont="1" applyFill="1"/>
    <xf numFmtId="0" fontId="7" fillId="0" borderId="0" xfId="3" applyFont="1"/>
    <xf numFmtId="0" fontId="7" fillId="0" borderId="0" xfId="3" applyFont="1" applyAlignment="1">
      <alignment vertical="top"/>
    </xf>
    <xf numFmtId="0" fontId="7" fillId="0" borderId="0" xfId="3" applyFont="1" applyAlignment="1">
      <alignment vertical="center"/>
    </xf>
    <xf numFmtId="0" fontId="9" fillId="0" borderId="1" xfId="3" applyFont="1" applyFill="1" applyBorder="1" applyAlignment="1">
      <alignment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top" wrapText="1"/>
    </xf>
    <xf numFmtId="0" fontId="13" fillId="0" borderId="5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center" vertical="center" wrapText="1"/>
    </xf>
    <xf numFmtId="0" fontId="15" fillId="0" borderId="6" xfId="3" applyFont="1" applyFill="1" applyBorder="1" applyAlignment="1">
      <alignment horizontal="left" vertical="center" wrapText="1"/>
    </xf>
    <xf numFmtId="4" fontId="14" fillId="0" borderId="2" xfId="3" applyNumberFormat="1" applyFont="1" applyFill="1" applyBorder="1" applyAlignment="1">
      <alignment horizontal="center" vertical="center" wrapText="1"/>
    </xf>
    <xf numFmtId="0" fontId="16" fillId="0" borderId="7" xfId="3" applyFont="1" applyFill="1" applyBorder="1" applyAlignment="1">
      <alignment horizontal="center" vertical="center" wrapText="1"/>
    </xf>
    <xf numFmtId="167" fontId="14" fillId="0" borderId="3" xfId="3" applyNumberFormat="1" applyFont="1" applyFill="1" applyBorder="1" applyAlignment="1">
      <alignment horizontal="left" vertical="center" wrapText="1"/>
    </xf>
    <xf numFmtId="0" fontId="14" fillId="4" borderId="8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right" vertical="center"/>
    </xf>
    <xf numFmtId="165" fontId="10" fillId="4" borderId="5" xfId="3" applyNumberFormat="1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4" fillId="0" borderId="6" xfId="3" applyFont="1" applyFill="1" applyBorder="1" applyAlignment="1">
      <alignment horizontal="left" vertical="center" wrapText="1"/>
    </xf>
    <xf numFmtId="167" fontId="17" fillId="0" borderId="2" xfId="3" applyNumberFormat="1" applyFont="1" applyFill="1" applyBorder="1" applyAlignment="1">
      <alignment horizontal="left" vertical="center" wrapText="1"/>
    </xf>
    <xf numFmtId="0" fontId="16" fillId="0" borderId="10" xfId="3" applyFont="1" applyFill="1" applyBorder="1" applyAlignment="1">
      <alignment horizontal="left" vertical="center" wrapText="1"/>
    </xf>
    <xf numFmtId="167" fontId="14" fillId="0" borderId="3" xfId="3" applyNumberFormat="1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center" vertical="center" wrapText="1"/>
    </xf>
    <xf numFmtId="0" fontId="14" fillId="0" borderId="2" xfId="3" applyFont="1" applyFill="1" applyBorder="1" applyAlignment="1">
      <alignment horizontal="left" vertical="center" wrapText="1"/>
    </xf>
    <xf numFmtId="167" fontId="19" fillId="0" borderId="2" xfId="3" applyNumberFormat="1" applyFont="1" applyFill="1" applyBorder="1" applyAlignment="1">
      <alignment horizontal="left" vertical="center" wrapText="1"/>
    </xf>
    <xf numFmtId="0" fontId="0" fillId="0" borderId="7" xfId="0" applyBorder="1"/>
    <xf numFmtId="0" fontId="13" fillId="0" borderId="2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top" wrapText="1"/>
    </xf>
    <xf numFmtId="0" fontId="20" fillId="4" borderId="8" xfId="3" applyFont="1" applyFill="1" applyBorder="1" applyAlignment="1">
      <alignment horizontal="left" vertical="center" wrapText="1"/>
    </xf>
    <xf numFmtId="165" fontId="10" fillId="4" borderId="8" xfId="3" applyNumberFormat="1" applyFont="1" applyFill="1" applyBorder="1" applyAlignment="1">
      <alignment horizontal="center" vertical="center" wrapText="1"/>
    </xf>
    <xf numFmtId="165" fontId="10" fillId="4" borderId="11" xfId="3" applyNumberFormat="1" applyFont="1" applyFill="1" applyBorder="1" applyAlignment="1">
      <alignment horizontal="center" vertical="center" wrapText="1"/>
    </xf>
    <xf numFmtId="167" fontId="17" fillId="0" borderId="6" xfId="3" applyNumberFormat="1" applyFont="1" applyFill="1" applyBorder="1" applyAlignment="1">
      <alignment horizontal="center" vertical="center" wrapText="1"/>
    </xf>
    <xf numFmtId="167" fontId="17" fillId="0" borderId="2" xfId="3" applyNumberFormat="1" applyFont="1" applyFill="1" applyBorder="1" applyAlignment="1">
      <alignment horizontal="center" vertical="center" wrapText="1"/>
    </xf>
    <xf numFmtId="165" fontId="10" fillId="4" borderId="12" xfId="3" applyNumberFormat="1" applyFont="1" applyFill="1" applyBorder="1" applyAlignment="1">
      <alignment horizontal="center" vertical="center" wrapText="1"/>
    </xf>
    <xf numFmtId="0" fontId="21" fillId="5" borderId="5" xfId="3" applyFont="1" applyFill="1" applyBorder="1" applyAlignment="1">
      <alignment horizontal="center" vertical="center" wrapText="1"/>
    </xf>
    <xf numFmtId="0" fontId="15" fillId="0" borderId="2" xfId="3" applyFont="1" applyFill="1" applyBorder="1" applyAlignment="1">
      <alignment horizontal="left" vertical="center" wrapText="1"/>
    </xf>
    <xf numFmtId="0" fontId="16" fillId="0" borderId="7" xfId="3" applyFont="1" applyFill="1" applyBorder="1" applyAlignment="1">
      <alignment horizontal="left" vertical="center" wrapText="1"/>
    </xf>
    <xf numFmtId="167" fontId="19" fillId="0" borderId="2" xfId="3" applyNumberFormat="1" applyFont="1" applyFill="1" applyBorder="1" applyAlignment="1">
      <alignment horizontal="center" vertical="center" wrapText="1"/>
    </xf>
    <xf numFmtId="0" fontId="14" fillId="6" borderId="2" xfId="3" applyFont="1" applyFill="1" applyBorder="1" applyAlignment="1">
      <alignment horizontal="center" vertical="center" wrapText="1"/>
    </xf>
    <xf numFmtId="165" fontId="23" fillId="7" borderId="8" xfId="3" applyNumberFormat="1" applyFont="1" applyFill="1" applyBorder="1" applyAlignment="1">
      <alignment horizontal="right" vertical="center" wrapText="1"/>
    </xf>
    <xf numFmtId="0" fontId="14" fillId="6" borderId="2" xfId="3" applyFont="1" applyFill="1" applyBorder="1" applyAlignment="1">
      <alignment horizontal="left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8" fillId="0" borderId="2" xfId="3" applyFont="1" applyFill="1" applyBorder="1" applyAlignment="1">
      <alignment horizontal="left" vertical="center" wrapText="1"/>
    </xf>
    <xf numFmtId="0" fontId="20" fillId="0" borderId="0" xfId="3" applyFont="1" applyBorder="1" applyAlignment="1">
      <alignment horizontal="left" vertical="center" wrapText="1"/>
    </xf>
    <xf numFmtId="0" fontId="22" fillId="0" borderId="0" xfId="3" applyFont="1" applyFill="1" applyBorder="1" applyAlignment="1">
      <alignment horizontal="center" vertical="center" wrapText="1"/>
    </xf>
    <xf numFmtId="0" fontId="22" fillId="0" borderId="0" xfId="3" applyFont="1" applyBorder="1" applyAlignment="1">
      <alignment horizontal="left" vertical="top" wrapText="1"/>
    </xf>
    <xf numFmtId="0" fontId="7" fillId="5" borderId="13" xfId="3" applyFont="1" applyFill="1" applyBorder="1"/>
    <xf numFmtId="0" fontId="22" fillId="0" borderId="0" xfId="3" applyFont="1" applyFill="1" applyBorder="1" applyAlignment="1">
      <alignment horizontal="left" vertical="center" wrapText="1"/>
    </xf>
    <xf numFmtId="0" fontId="7" fillId="0" borderId="0" xfId="3" applyFont="1" applyFill="1"/>
    <xf numFmtId="166" fontId="19" fillId="0" borderId="6" xfId="3" applyNumberFormat="1" applyFont="1" applyFill="1" applyBorder="1" applyAlignment="1">
      <alignment horizontal="left" vertical="center" wrapText="1"/>
    </xf>
    <xf numFmtId="0" fontId="18" fillId="0" borderId="14" xfId="3" applyFont="1" applyBorder="1" applyAlignment="1">
      <alignment horizontal="left" vertical="center" wrapText="1"/>
    </xf>
    <xf numFmtId="0" fontId="3" fillId="5" borderId="13" xfId="3" applyFont="1" applyFill="1" applyBorder="1"/>
    <xf numFmtId="0" fontId="6" fillId="5" borderId="13" xfId="3" applyFont="1" applyFill="1" applyBorder="1" applyAlignment="1">
      <alignment vertical="top"/>
    </xf>
    <xf numFmtId="0" fontId="7" fillId="5" borderId="13" xfId="3" applyFont="1" applyFill="1" applyBorder="1" applyAlignment="1">
      <alignment vertical="center"/>
    </xf>
    <xf numFmtId="0" fontId="10" fillId="5" borderId="8" xfId="3" applyFont="1" applyFill="1" applyBorder="1" applyAlignment="1">
      <alignment horizontal="right" vertical="center"/>
    </xf>
    <xf numFmtId="2" fontId="7" fillId="0" borderId="0" xfId="3" applyNumberFormat="1" applyFont="1"/>
    <xf numFmtId="166" fontId="7" fillId="0" borderId="0" xfId="3" applyNumberFormat="1" applyFont="1"/>
    <xf numFmtId="165" fontId="7" fillId="0" borderId="0" xfId="3" applyNumberFormat="1" applyFont="1"/>
    <xf numFmtId="0" fontId="7" fillId="0" borderId="0" xfId="3" applyFont="1" applyAlignment="1">
      <alignment horizontal="center" vertical="center"/>
    </xf>
    <xf numFmtId="0" fontId="9" fillId="0" borderId="1" xfId="3" applyFont="1" applyFill="1" applyBorder="1" applyAlignment="1">
      <alignment vertical="center"/>
    </xf>
    <xf numFmtId="0" fontId="7" fillId="0" borderId="0" xfId="3" applyFont="1" applyBorder="1"/>
    <xf numFmtId="0" fontId="25" fillId="0" borderId="8" xfId="3" applyFont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left" vertical="center" wrapText="1"/>
    </xf>
    <xf numFmtId="0" fontId="14" fillId="0" borderId="2" xfId="3" applyFont="1" applyBorder="1" applyAlignment="1">
      <alignment horizontal="center" vertical="center" wrapText="1"/>
    </xf>
    <xf numFmtId="0" fontId="14" fillId="8" borderId="2" xfId="3" applyFont="1" applyFill="1" applyBorder="1" applyAlignment="1">
      <alignment horizontal="left" vertical="center" wrapText="1"/>
    </xf>
    <xf numFmtId="167" fontId="14" fillId="8" borderId="2" xfId="3" applyNumberFormat="1" applyFont="1" applyFill="1" applyBorder="1" applyAlignment="1">
      <alignment horizontal="center" vertical="center" wrapText="1"/>
    </xf>
    <xf numFmtId="167" fontId="14" fillId="8" borderId="2" xfId="3" applyNumberFormat="1" applyFont="1" applyFill="1" applyBorder="1" applyAlignment="1">
      <alignment horizontal="left" vertical="center" wrapText="1"/>
    </xf>
    <xf numFmtId="0" fontId="14" fillId="0" borderId="3" xfId="3" applyFont="1" applyFill="1" applyBorder="1" applyAlignment="1">
      <alignment horizontal="center" vertical="center" wrapText="1"/>
    </xf>
    <xf numFmtId="14" fontId="16" fillId="0" borderId="6" xfId="3" applyNumberFormat="1" applyFont="1" applyFill="1" applyBorder="1" applyAlignment="1">
      <alignment horizontal="left" vertical="center" wrapText="1"/>
    </xf>
    <xf numFmtId="0" fontId="12" fillId="0" borderId="8" xfId="3" applyFont="1" applyFill="1" applyBorder="1" applyAlignment="1">
      <alignment horizontal="center" vertical="top" wrapText="1"/>
    </xf>
    <xf numFmtId="0" fontId="10" fillId="0" borderId="8" xfId="3" applyFont="1" applyFill="1" applyBorder="1" applyAlignment="1">
      <alignment horizontal="center" vertical="center" wrapText="1"/>
    </xf>
    <xf numFmtId="0" fontId="10" fillId="4" borderId="8" xfId="3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left" vertical="center" wrapText="1"/>
    </xf>
    <xf numFmtId="0" fontId="14" fillId="0" borderId="15" xfId="3" applyFont="1" applyFill="1" applyBorder="1" applyAlignment="1">
      <alignment horizontal="center" vertical="center" wrapText="1"/>
    </xf>
    <xf numFmtId="167" fontId="19" fillId="0" borderId="15" xfId="3" applyNumberFormat="1" applyFont="1" applyFill="1" applyBorder="1" applyAlignment="1">
      <alignment horizontal="left" vertical="center" wrapText="1"/>
    </xf>
    <xf numFmtId="165" fontId="19" fillId="0" borderId="8" xfId="3" applyNumberFormat="1" applyFont="1" applyFill="1" applyBorder="1" applyAlignment="1">
      <alignment horizontal="left" vertical="center" wrapText="1"/>
    </xf>
    <xf numFmtId="167" fontId="16" fillId="0" borderId="2" xfId="3" applyNumberFormat="1" applyFont="1" applyFill="1" applyBorder="1" applyAlignment="1">
      <alignment horizontal="left" vertical="center" wrapText="1"/>
    </xf>
    <xf numFmtId="0" fontId="18" fillId="0" borderId="8" xfId="3" applyFont="1" applyFill="1" applyBorder="1" applyAlignment="1">
      <alignment horizontal="center" vertical="center" wrapText="1"/>
    </xf>
    <xf numFmtId="0" fontId="25" fillId="0" borderId="0" xfId="3" applyFont="1" applyBorder="1" applyAlignment="1">
      <alignment horizontal="left" vertical="center" wrapText="1"/>
    </xf>
    <xf numFmtId="0" fontId="12" fillId="0" borderId="0" xfId="3" applyFont="1" applyFill="1" applyBorder="1" applyAlignment="1">
      <alignment horizontal="left" vertical="top" wrapText="1"/>
    </xf>
    <xf numFmtId="0" fontId="14" fillId="0" borderId="0" xfId="3" applyFont="1" applyFill="1" applyBorder="1" applyAlignment="1">
      <alignment horizontal="center" vertical="center" wrapText="1"/>
    </xf>
    <xf numFmtId="0" fontId="14" fillId="0" borderId="0" xfId="3" applyFont="1" applyFill="1" applyBorder="1" applyAlignment="1">
      <alignment horizontal="left" vertical="center" wrapText="1"/>
    </xf>
    <xf numFmtId="167" fontId="17" fillId="0" borderId="0" xfId="3" applyNumberFormat="1" applyFont="1" applyFill="1" applyBorder="1" applyAlignment="1">
      <alignment horizontal="left" vertical="center" wrapText="1"/>
    </xf>
    <xf numFmtId="167" fontId="17" fillId="0" borderId="7" xfId="3" applyNumberFormat="1" applyFont="1" applyFill="1" applyBorder="1" applyAlignment="1">
      <alignment horizontal="left" vertical="center" wrapText="1"/>
    </xf>
    <xf numFmtId="0" fontId="12" fillId="0" borderId="16" xfId="3" applyFont="1" applyFill="1" applyBorder="1" applyAlignment="1">
      <alignment horizontal="left" vertical="top" wrapText="1"/>
    </xf>
    <xf numFmtId="0" fontId="25" fillId="0" borderId="2" xfId="3" applyFont="1" applyFill="1" applyBorder="1" applyAlignment="1">
      <alignment horizontal="left" vertical="center" wrapText="1"/>
    </xf>
    <xf numFmtId="0" fontId="14" fillId="0" borderId="17" xfId="3" applyFont="1" applyFill="1" applyBorder="1" applyAlignment="1">
      <alignment horizontal="center" vertical="center" wrapText="1"/>
    </xf>
    <xf numFmtId="167" fontId="17" fillId="0" borderId="18" xfId="3" applyNumberFormat="1" applyFont="1" applyFill="1" applyBorder="1" applyAlignment="1">
      <alignment horizontal="left" vertical="center" wrapText="1"/>
    </xf>
    <xf numFmtId="0" fontId="14" fillId="0" borderId="19" xfId="3" applyFont="1" applyFill="1" applyBorder="1" applyAlignment="1">
      <alignment horizontal="center" vertical="center" wrapText="1"/>
    </xf>
    <xf numFmtId="0" fontId="14" fillId="0" borderId="19" xfId="3" applyFont="1" applyFill="1" applyBorder="1" applyAlignment="1">
      <alignment horizontal="left" vertical="center" wrapText="1"/>
    </xf>
    <xf numFmtId="167" fontId="17" fillId="0" borderId="19" xfId="3" applyNumberFormat="1" applyFont="1" applyFill="1" applyBorder="1" applyAlignment="1">
      <alignment horizontal="left" vertical="center" wrapText="1"/>
    </xf>
    <xf numFmtId="0" fontId="0" fillId="0" borderId="18" xfId="0" applyBorder="1"/>
    <xf numFmtId="0" fontId="14" fillId="4" borderId="13" xfId="3" applyFont="1" applyFill="1" applyBorder="1" applyAlignment="1">
      <alignment horizontal="center" vertical="center" wrapText="1"/>
    </xf>
    <xf numFmtId="165" fontId="10" fillId="4" borderId="20" xfId="3" applyNumberFormat="1" applyFont="1" applyFill="1" applyBorder="1" applyAlignment="1">
      <alignment horizontal="left" vertical="center" wrapText="1"/>
    </xf>
    <xf numFmtId="167" fontId="17" fillId="0" borderId="21" xfId="3" applyNumberFormat="1" applyFont="1" applyFill="1" applyBorder="1" applyAlignment="1">
      <alignment horizontal="left"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left" vertical="center" wrapText="1"/>
    </xf>
    <xf numFmtId="0" fontId="27" fillId="0" borderId="2" xfId="3" applyFont="1" applyBorder="1" applyAlignment="1">
      <alignment horizontal="left" vertical="center" wrapText="1"/>
    </xf>
    <xf numFmtId="4" fontId="14" fillId="0" borderId="2" xfId="3" applyNumberFormat="1" applyFont="1" applyFill="1" applyBorder="1" applyAlignment="1">
      <alignment horizontal="left" vertical="center" wrapText="1"/>
    </xf>
    <xf numFmtId="167" fontId="31" fillId="0" borderId="2" xfId="3" applyNumberFormat="1" applyFont="1" applyFill="1" applyBorder="1" applyAlignment="1">
      <alignment horizontal="left" vertical="center" wrapText="1"/>
    </xf>
    <xf numFmtId="167" fontId="19" fillId="0" borderId="2" xfId="3" applyNumberFormat="1" applyFont="1" applyFill="1" applyBorder="1" applyAlignment="1">
      <alignment horizontal="left"/>
    </xf>
    <xf numFmtId="0" fontId="27" fillId="0" borderId="8" xfId="3" applyFont="1" applyBorder="1" applyAlignment="1">
      <alignment horizontal="left" vertical="center" wrapText="1"/>
    </xf>
    <xf numFmtId="0" fontId="32" fillId="0" borderId="8" xfId="3" applyFont="1" applyFill="1" applyBorder="1" applyAlignment="1">
      <alignment horizontal="left" vertical="top" wrapText="1"/>
    </xf>
    <xf numFmtId="0" fontId="22" fillId="0" borderId="8" xfId="3" applyFont="1" applyFill="1" applyBorder="1" applyAlignment="1">
      <alignment horizontal="center" vertical="center" wrapText="1"/>
    </xf>
    <xf numFmtId="0" fontId="22" fillId="4" borderId="8" xfId="3" applyFont="1" applyFill="1" applyBorder="1" applyAlignment="1">
      <alignment horizontal="center" vertical="center" wrapText="1"/>
    </xf>
    <xf numFmtId="167" fontId="17" fillId="0" borderId="22" xfId="3" applyNumberFormat="1" applyFont="1" applyFill="1" applyBorder="1" applyAlignment="1">
      <alignment horizontal="left" vertical="center" wrapText="1"/>
    </xf>
    <xf numFmtId="0" fontId="6" fillId="5" borderId="13" xfId="3" applyFont="1" applyFill="1" applyBorder="1"/>
    <xf numFmtId="0" fontId="7" fillId="5" borderId="13" xfId="3" applyFont="1" applyFill="1" applyBorder="1" applyAlignment="1">
      <alignment horizontal="center" vertical="center"/>
    </xf>
    <xf numFmtId="165" fontId="24" fillId="5" borderId="13" xfId="3" applyNumberFormat="1" applyFont="1" applyFill="1" applyBorder="1"/>
    <xf numFmtId="167" fontId="7" fillId="0" borderId="0" xfId="3" applyNumberFormat="1" applyFont="1"/>
    <xf numFmtId="167" fontId="33" fillId="0" borderId="0" xfId="3" applyNumberFormat="1" applyFont="1" applyFill="1" applyAlignment="1">
      <alignment horizontal="left"/>
    </xf>
    <xf numFmtId="167" fontId="7" fillId="0" borderId="0" xfId="3" applyNumberFormat="1" applyFont="1" applyFill="1"/>
    <xf numFmtId="165" fontId="7" fillId="0" borderId="0" xfId="3" applyNumberFormat="1" applyFont="1" applyFill="1"/>
    <xf numFmtId="0" fontId="7" fillId="0" borderId="0" xfId="3" applyFont="1" applyAlignment="1"/>
    <xf numFmtId="0" fontId="8" fillId="0" borderId="1" xfId="3" applyFont="1" applyFill="1" applyBorder="1" applyAlignment="1">
      <alignment vertical="center"/>
    </xf>
    <xf numFmtId="165" fontId="17" fillId="0" borderId="0" xfId="3" applyNumberFormat="1" applyFont="1" applyFill="1" applyBorder="1" applyAlignment="1">
      <alignment horizontal="left" vertical="center" wrapText="1"/>
    </xf>
    <xf numFmtId="167" fontId="19" fillId="0" borderId="0" xfId="3" applyNumberFormat="1" applyFont="1" applyFill="1" applyAlignment="1">
      <alignment horizontal="left" vertical="center" wrapText="1"/>
    </xf>
    <xf numFmtId="167" fontId="19" fillId="0" borderId="3" xfId="3" applyNumberFormat="1" applyFont="1" applyFill="1" applyBorder="1" applyAlignment="1">
      <alignment horizontal="left" vertical="center" wrapText="1"/>
    </xf>
    <xf numFmtId="167" fontId="14" fillId="0" borderId="2" xfId="4" applyNumberFormat="1" applyFont="1" applyBorder="1" applyAlignment="1">
      <alignment horizontal="center" vertical="center" wrapText="1"/>
    </xf>
    <xf numFmtId="167" fontId="14" fillId="6" borderId="2" xfId="4" applyNumberFormat="1" applyFont="1" applyFill="1" applyBorder="1" applyAlignment="1">
      <alignment horizontal="center" vertical="center" wrapText="1"/>
    </xf>
    <xf numFmtId="167" fontId="28" fillId="0" borderId="3" xfId="5" applyFont="1" applyFill="1" applyBorder="1" applyAlignment="1" applyProtection="1">
      <alignment horizontal="center" vertical="center" wrapText="1"/>
    </xf>
    <xf numFmtId="0" fontId="18" fillId="0" borderId="13" xfId="3" applyFont="1" applyBorder="1" applyAlignment="1">
      <alignment horizontal="left" vertical="center" wrapText="1"/>
    </xf>
    <xf numFmtId="0" fontId="33" fillId="0" borderId="0" xfId="3" applyFont="1" applyFill="1" applyAlignment="1">
      <alignment horizontal="left" vertical="center" wrapText="1"/>
    </xf>
    <xf numFmtId="0" fontId="7" fillId="0" borderId="0" xfId="3" applyFont="1" applyAlignment="1">
      <alignment horizontal="right"/>
    </xf>
    <xf numFmtId="0" fontId="0" fillId="0" borderId="0" xfId="0" applyBorder="1"/>
    <xf numFmtId="0" fontId="15" fillId="0" borderId="23" xfId="0" applyFont="1" applyFill="1" applyBorder="1" applyAlignment="1">
      <alignment wrapText="1"/>
    </xf>
    <xf numFmtId="0" fontId="15" fillId="0" borderId="23" xfId="0" applyFont="1" applyBorder="1" applyAlignment="1">
      <alignment wrapText="1"/>
    </xf>
    <xf numFmtId="0" fontId="15" fillId="0" borderId="2" xfId="0" applyFont="1" applyBorder="1" applyAlignment="1">
      <alignment wrapText="1"/>
    </xf>
    <xf numFmtId="165" fontId="15" fillId="0" borderId="23" xfId="0" applyNumberFormat="1" applyFont="1" applyBorder="1" applyAlignment="1">
      <alignment horizontal="right" wrapText="1"/>
    </xf>
    <xf numFmtId="0" fontId="15" fillId="0" borderId="23" xfId="0" applyFont="1" applyFill="1" applyBorder="1" applyAlignment="1">
      <alignment horizontal="left" wrapText="1"/>
    </xf>
    <xf numFmtId="165" fontId="15" fillId="0" borderId="23" xfId="0" applyNumberFormat="1" applyFont="1" applyFill="1" applyBorder="1" applyAlignment="1">
      <alignment horizontal="right" wrapText="1"/>
    </xf>
    <xf numFmtId="170" fontId="14" fillId="0" borderId="2" xfId="3" applyNumberFormat="1" applyFont="1" applyFill="1" applyBorder="1" applyAlignment="1">
      <alignment horizontal="center" vertical="center" wrapText="1"/>
    </xf>
    <xf numFmtId="170" fontId="14" fillId="0" borderId="6" xfId="3" applyNumberFormat="1" applyFont="1" applyBorder="1" applyAlignment="1">
      <alignment horizontal="right" vertical="center" wrapText="1"/>
    </xf>
    <xf numFmtId="170" fontId="10" fillId="4" borderId="5" xfId="3" applyNumberFormat="1" applyFont="1" applyFill="1" applyBorder="1" applyAlignment="1">
      <alignment horizontal="center" vertical="center" wrapText="1"/>
    </xf>
    <xf numFmtId="170" fontId="14" fillId="0" borderId="6" xfId="3" applyNumberFormat="1" applyFont="1" applyFill="1" applyBorder="1" applyAlignment="1">
      <alignment horizontal="center" vertical="center" wrapText="1"/>
    </xf>
    <xf numFmtId="170" fontId="14" fillId="0" borderId="2" xfId="3" applyNumberFormat="1" applyFont="1" applyFill="1" applyBorder="1" applyAlignment="1">
      <alignment horizontal="right" vertical="center" wrapText="1"/>
    </xf>
    <xf numFmtId="170" fontId="0" fillId="0" borderId="7" xfId="0" applyNumberFormat="1" applyBorder="1"/>
    <xf numFmtId="170" fontId="0" fillId="0" borderId="0" xfId="0" applyNumberFormat="1"/>
    <xf numFmtId="170" fontId="10" fillId="0" borderId="2" xfId="3" applyNumberFormat="1" applyFont="1" applyFill="1" applyBorder="1" applyAlignment="1">
      <alignment horizontal="center" vertical="center" wrapText="1"/>
    </xf>
    <xf numFmtId="170" fontId="10" fillId="4" borderId="8" xfId="3" applyNumberFormat="1" applyFont="1" applyFill="1" applyBorder="1" applyAlignment="1">
      <alignment horizontal="center" vertical="center" wrapText="1"/>
    </xf>
    <xf numFmtId="170" fontId="18" fillId="0" borderId="2" xfId="3" applyNumberFormat="1" applyFont="1" applyFill="1" applyBorder="1" applyAlignment="1">
      <alignment horizontal="center" vertical="center" wrapText="1"/>
    </xf>
    <xf numFmtId="170" fontId="14" fillId="0" borderId="2" xfId="3" applyNumberFormat="1" applyFont="1" applyFill="1" applyBorder="1" applyAlignment="1">
      <alignment horizontal="center" vertical="center"/>
    </xf>
    <xf numFmtId="170" fontId="14" fillId="6" borderId="2" xfId="3" applyNumberFormat="1" applyFont="1" applyFill="1" applyBorder="1" applyAlignment="1">
      <alignment horizontal="center" vertical="center" wrapText="1"/>
    </xf>
    <xf numFmtId="170" fontId="22" fillId="0" borderId="2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>
      <alignment horizontal="center" vertical="center" wrapText="1"/>
    </xf>
    <xf numFmtId="170" fontId="7" fillId="0" borderId="0" xfId="3" applyNumberFormat="1" applyFont="1" applyFill="1"/>
    <xf numFmtId="170" fontId="22" fillId="0" borderId="0" xfId="3" applyNumberFormat="1" applyFont="1" applyFill="1" applyBorder="1" applyAlignment="1">
      <alignment horizontal="center" vertical="center" wrapText="1"/>
    </xf>
    <xf numFmtId="170" fontId="24" fillId="5" borderId="13" xfId="3" applyNumberFormat="1" applyFont="1" applyFill="1" applyBorder="1"/>
    <xf numFmtId="0" fontId="39" fillId="4" borderId="8" xfId="3" applyFont="1" applyFill="1" applyBorder="1" applyAlignment="1">
      <alignment horizontal="right" vertical="center"/>
    </xf>
    <xf numFmtId="0" fontId="39" fillId="5" borderId="8" xfId="3" applyFont="1" applyFill="1" applyBorder="1" applyAlignment="1">
      <alignment horizontal="right" vertical="center"/>
    </xf>
    <xf numFmtId="170" fontId="14" fillId="8" borderId="2" xfId="3" applyNumberFormat="1" applyFont="1" applyFill="1" applyBorder="1" applyAlignment="1">
      <alignment horizontal="center" vertical="center" wrapText="1"/>
    </xf>
    <xf numFmtId="170" fontId="14" fillId="0" borderId="2" xfId="3" applyNumberFormat="1" applyFont="1" applyBorder="1" applyAlignment="1">
      <alignment horizontal="center" vertical="center" wrapText="1"/>
    </xf>
    <xf numFmtId="170" fontId="14" fillId="0" borderId="4" xfId="3" applyNumberFormat="1" applyFont="1" applyFill="1" applyBorder="1" applyAlignment="1">
      <alignment horizontal="center" vertical="center" wrapText="1"/>
    </xf>
    <xf numFmtId="170" fontId="14" fillId="0" borderId="2" xfId="3" applyNumberFormat="1" applyFont="1" applyFill="1" applyBorder="1" applyAlignment="1">
      <alignment horizontal="left" vertical="center" wrapText="1"/>
    </xf>
    <xf numFmtId="170" fontId="14" fillId="0" borderId="2" xfId="4" applyNumberFormat="1" applyFont="1" applyFill="1" applyBorder="1" applyAlignment="1">
      <alignment horizontal="center" vertical="center" wrapText="1"/>
    </xf>
    <xf numFmtId="170" fontId="14" fillId="0" borderId="15" xfId="4" applyNumberFormat="1" applyFont="1" applyFill="1" applyBorder="1" applyAlignment="1">
      <alignment horizontal="center" vertical="center" wrapText="1"/>
    </xf>
    <xf numFmtId="170" fontId="14" fillId="0" borderId="15" xfId="3" applyNumberFormat="1" applyFont="1" applyFill="1" applyBorder="1" applyAlignment="1">
      <alignment horizontal="center" vertical="center" wrapText="1"/>
    </xf>
    <xf numFmtId="170" fontId="18" fillId="0" borderId="15" xfId="3" applyNumberFormat="1" applyFont="1" applyFill="1" applyBorder="1" applyAlignment="1">
      <alignment horizontal="center" vertical="center" wrapText="1"/>
    </xf>
    <xf numFmtId="170" fontId="30" fillId="0" borderId="2" xfId="3" applyNumberFormat="1" applyFont="1" applyFill="1" applyBorder="1" applyAlignment="1">
      <alignment horizontal="center" vertical="center" wrapText="1"/>
    </xf>
    <xf numFmtId="170" fontId="14" fillId="0" borderId="0" xfId="3" applyNumberFormat="1" applyFont="1" applyFill="1" applyBorder="1" applyAlignment="1">
      <alignment horizontal="left" vertical="center" wrapText="1"/>
    </xf>
    <xf numFmtId="170" fontId="14" fillId="0" borderId="17" xfId="3" applyNumberFormat="1" applyFont="1" applyFill="1" applyBorder="1" applyAlignment="1">
      <alignment horizontal="center" vertical="center" wrapText="1"/>
    </xf>
    <xf numFmtId="170" fontId="14" fillId="0" borderId="17" xfId="3" applyNumberFormat="1" applyFont="1" applyFill="1" applyBorder="1" applyAlignment="1">
      <alignment horizontal="left" vertical="center" wrapText="1"/>
    </xf>
    <xf numFmtId="170" fontId="14" fillId="0" borderId="19" xfId="3" applyNumberFormat="1" applyFont="1" applyFill="1" applyBorder="1" applyAlignment="1">
      <alignment horizontal="left" vertical="center" wrapText="1"/>
    </xf>
    <xf numFmtId="170" fontId="12" fillId="0" borderId="0" xfId="3" applyNumberFormat="1" applyFont="1" applyFill="1" applyBorder="1" applyAlignment="1">
      <alignment horizontal="right" vertical="top" wrapText="1"/>
    </xf>
    <xf numFmtId="170" fontId="14" fillId="0" borderId="0" xfId="3" applyNumberFormat="1" applyFont="1" applyBorder="1" applyAlignment="1">
      <alignment horizontal="center" vertical="center" wrapText="1"/>
    </xf>
    <xf numFmtId="170" fontId="10" fillId="4" borderId="13" xfId="3" applyNumberFormat="1" applyFont="1" applyFill="1" applyBorder="1" applyAlignment="1">
      <alignment horizontal="left" vertical="center" wrapText="1"/>
    </xf>
    <xf numFmtId="170" fontId="10" fillId="4" borderId="13" xfId="3" applyNumberFormat="1" applyFont="1" applyFill="1" applyBorder="1" applyAlignment="1">
      <alignment horizontal="center" vertical="center" wrapText="1"/>
    </xf>
    <xf numFmtId="170" fontId="10" fillId="0" borderId="0" xfId="3" applyNumberFormat="1" applyFont="1" applyFill="1" applyBorder="1" applyAlignment="1">
      <alignment horizontal="left" vertical="center" wrapText="1"/>
    </xf>
    <xf numFmtId="170" fontId="15" fillId="0" borderId="2" xfId="3" applyNumberFormat="1" applyFont="1" applyFill="1" applyBorder="1" applyAlignment="1">
      <alignment horizontal="center" vertical="center" wrapText="1"/>
    </xf>
    <xf numFmtId="170" fontId="29" fillId="0" borderId="2" xfId="3" applyNumberFormat="1" applyFont="1" applyFill="1" applyBorder="1" applyAlignment="1">
      <alignment horizontal="center" vertical="center" wrapText="1"/>
    </xf>
    <xf numFmtId="170" fontId="7" fillId="0" borderId="2" xfId="3" applyNumberFormat="1" applyFont="1" applyBorder="1" applyAlignment="1">
      <alignment horizontal="center" vertical="center"/>
    </xf>
    <xf numFmtId="170" fontId="24" fillId="5" borderId="13" xfId="3" applyNumberFormat="1" applyFont="1" applyFill="1" applyBorder="1" applyAlignment="1">
      <alignment horizontal="center"/>
    </xf>
    <xf numFmtId="170" fontId="7" fillId="0" borderId="0" xfId="3" applyNumberFormat="1" applyFont="1"/>
    <xf numFmtId="165" fontId="12" fillId="11" borderId="2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0" fontId="39" fillId="0" borderId="2" xfId="3" applyFont="1" applyFill="1" applyBorder="1" applyAlignment="1">
      <alignment horizontal="left" vertical="center" wrapText="1"/>
    </xf>
    <xf numFmtId="0" fontId="12" fillId="0" borderId="0" xfId="3" applyFont="1" applyFill="1" applyBorder="1" applyAlignment="1">
      <alignment horizontal="center" vertical="center" wrapText="1"/>
    </xf>
    <xf numFmtId="0" fontId="17" fillId="0" borderId="2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 wrapText="1"/>
    </xf>
    <xf numFmtId="0" fontId="40" fillId="0" borderId="0" xfId="3" applyFont="1"/>
    <xf numFmtId="0" fontId="40" fillId="0" borderId="0" xfId="3" applyFont="1" applyFill="1"/>
    <xf numFmtId="0" fontId="25" fillId="0" borderId="0" xfId="3" applyFont="1" applyFill="1"/>
    <xf numFmtId="0" fontId="41" fillId="0" borderId="0" xfId="3" applyFont="1"/>
    <xf numFmtId="0" fontId="25" fillId="0" borderId="0" xfId="3" applyFont="1"/>
    <xf numFmtId="0" fontId="25" fillId="0" borderId="21" xfId="3" applyFont="1" applyBorder="1"/>
    <xf numFmtId="0" fontId="12" fillId="0" borderId="2" xfId="3" applyFont="1" applyBorder="1" applyAlignment="1">
      <alignment horizontal="left" vertical="center"/>
    </xf>
    <xf numFmtId="165" fontId="25" fillId="0" borderId="2" xfId="3" applyNumberFormat="1" applyFont="1" applyBorder="1" applyAlignment="1">
      <alignment horizontal="center" vertical="center" wrapText="1"/>
    </xf>
    <xf numFmtId="165" fontId="25" fillId="0" borderId="2" xfId="3" applyNumberFormat="1" applyFont="1" applyFill="1" applyBorder="1" applyAlignment="1">
      <alignment horizontal="center" vertical="center" wrapText="1"/>
    </xf>
    <xf numFmtId="165" fontId="12" fillId="0" borderId="2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right" vertical="center" wrapText="1"/>
    </xf>
    <xf numFmtId="165" fontId="12" fillId="3" borderId="2" xfId="3" applyNumberFormat="1" applyFont="1" applyFill="1" applyBorder="1" applyAlignment="1">
      <alignment horizontal="center" vertical="center" wrapText="1"/>
    </xf>
    <xf numFmtId="0" fontId="12" fillId="4" borderId="15" xfId="3" applyFont="1" applyFill="1" applyBorder="1" applyAlignment="1">
      <alignment horizontal="center" vertical="center" wrapText="1"/>
    </xf>
    <xf numFmtId="0" fontId="12" fillId="4" borderId="24" xfId="3" applyFont="1" applyFill="1" applyBorder="1" applyAlignment="1">
      <alignment horizontal="center" vertical="center" wrapText="1"/>
    </xf>
    <xf numFmtId="0" fontId="12" fillId="0" borderId="25" xfId="3" applyFont="1" applyBorder="1" applyAlignment="1">
      <alignment vertical="center"/>
    </xf>
    <xf numFmtId="165" fontId="12" fillId="0" borderId="25" xfId="3" applyNumberFormat="1" applyFont="1" applyBorder="1" applyAlignment="1">
      <alignment vertical="center"/>
    </xf>
    <xf numFmtId="165" fontId="25" fillId="0" borderId="25" xfId="3" applyNumberFormat="1" applyFont="1" applyBorder="1" applyAlignment="1">
      <alignment vertical="center"/>
    </xf>
    <xf numFmtId="165" fontId="25" fillId="0" borderId="2" xfId="3" applyNumberFormat="1" applyFont="1" applyBorder="1" applyAlignment="1">
      <alignment vertical="center"/>
    </xf>
    <xf numFmtId="165" fontId="12" fillId="3" borderId="6" xfId="3" applyNumberFormat="1" applyFont="1" applyFill="1" applyBorder="1" applyAlignment="1">
      <alignment horizontal="center" vertical="center" wrapText="1"/>
    </xf>
    <xf numFmtId="0" fontId="12" fillId="0" borderId="12" xfId="3" applyFont="1" applyBorder="1" applyAlignment="1">
      <alignment vertical="center"/>
    </xf>
    <xf numFmtId="165" fontId="12" fillId="0" borderId="12" xfId="3" applyNumberFormat="1" applyFont="1" applyBorder="1" applyAlignment="1">
      <alignment vertical="center"/>
    </xf>
    <xf numFmtId="165" fontId="25" fillId="0" borderId="12" xfId="3" applyNumberFormat="1" applyFont="1" applyBorder="1" applyAlignment="1">
      <alignment vertical="center"/>
    </xf>
    <xf numFmtId="165" fontId="25" fillId="0" borderId="8" xfId="3" applyNumberFormat="1" applyFont="1" applyBorder="1" applyAlignment="1">
      <alignment vertical="center"/>
    </xf>
    <xf numFmtId="166" fontId="25" fillId="0" borderId="0" xfId="3" applyNumberFormat="1" applyFont="1"/>
    <xf numFmtId="165" fontId="12" fillId="0" borderId="0" xfId="3" applyNumberFormat="1" applyFont="1" applyBorder="1" applyAlignment="1">
      <alignment vertical="center"/>
    </xf>
    <xf numFmtId="165" fontId="25" fillId="0" borderId="0" xfId="3" applyNumberFormat="1" applyFont="1" applyBorder="1" applyAlignment="1">
      <alignment vertical="center"/>
    </xf>
    <xf numFmtId="0" fontId="25" fillId="5" borderId="24" xfId="3" applyFont="1" applyFill="1" applyBorder="1" applyAlignment="1">
      <alignment horizontal="center" wrapText="1"/>
    </xf>
    <xf numFmtId="0" fontId="25" fillId="5" borderId="15" xfId="3" applyFont="1" applyFill="1" applyBorder="1" applyAlignment="1">
      <alignment horizontal="center" wrapText="1"/>
    </xf>
    <xf numFmtId="0" fontId="12" fillId="5" borderId="6" xfId="3" applyFont="1" applyFill="1" applyBorder="1" applyAlignment="1">
      <alignment horizontal="center" vertical="top" wrapText="1"/>
    </xf>
    <xf numFmtId="0" fontId="25" fillId="0" borderId="25" xfId="3" applyFont="1" applyBorder="1" applyAlignment="1">
      <alignment vertical="center"/>
    </xf>
    <xf numFmtId="166" fontId="12" fillId="3" borderId="2" xfId="3" applyNumberFormat="1" applyFont="1" applyFill="1" applyBorder="1" applyAlignment="1">
      <alignment horizontal="center" vertical="center" wrapText="1"/>
    </xf>
    <xf numFmtId="0" fontId="12" fillId="0" borderId="6" xfId="3" applyFont="1" applyBorder="1" applyAlignment="1">
      <alignment horizontal="left" vertical="center"/>
    </xf>
    <xf numFmtId="0" fontId="12" fillId="0" borderId="26" xfId="3" applyFont="1" applyFill="1" applyBorder="1" applyAlignment="1">
      <alignment horizontal="center" vertical="center" wrapText="1"/>
    </xf>
    <xf numFmtId="0" fontId="12" fillId="4" borderId="27" xfId="3" applyFont="1" applyFill="1" applyBorder="1" applyAlignment="1">
      <alignment horizontal="center" vertical="center" wrapText="1"/>
    </xf>
    <xf numFmtId="0" fontId="12" fillId="0" borderId="28" xfId="3" applyFont="1" applyBorder="1" applyAlignment="1">
      <alignment vertical="center"/>
    </xf>
    <xf numFmtId="0" fontId="12" fillId="0" borderId="23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25" fillId="0" borderId="28" xfId="3" applyFont="1" applyBorder="1" applyAlignment="1">
      <alignment vertical="center"/>
    </xf>
    <xf numFmtId="167" fontId="2" fillId="0" borderId="0" xfId="5"/>
    <xf numFmtId="0" fontId="14" fillId="0" borderId="3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/>
    </xf>
    <xf numFmtId="0" fontId="7" fillId="0" borderId="23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/>
    </xf>
    <xf numFmtId="0" fontId="12" fillId="0" borderId="31" xfId="3" applyFont="1" applyFill="1" applyBorder="1" applyAlignment="1">
      <alignment vertical="top" wrapText="1"/>
    </xf>
    <xf numFmtId="0" fontId="25" fillId="0" borderId="15" xfId="3" applyFont="1" applyFill="1" applyBorder="1" applyAlignment="1">
      <alignment horizontal="left" vertical="center" wrapText="1"/>
    </xf>
    <xf numFmtId="0" fontId="42" fillId="0" borderId="23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top" wrapText="1"/>
    </xf>
    <xf numFmtId="170" fontId="44" fillId="0" borderId="0" xfId="3" applyNumberFormat="1" applyFont="1" applyAlignment="1">
      <alignment horizontal="center"/>
    </xf>
    <xf numFmtId="49" fontId="15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vertical="top" wrapText="1"/>
    </xf>
    <xf numFmtId="0" fontId="15" fillId="0" borderId="2" xfId="0" applyFont="1" applyFill="1" applyBorder="1"/>
    <xf numFmtId="0" fontId="15" fillId="0" borderId="2" xfId="0" applyFont="1" applyFill="1" applyBorder="1" applyAlignment="1">
      <alignment horizontal="left" vertical="center" wrapText="1"/>
    </xf>
    <xf numFmtId="0" fontId="15" fillId="0" borderId="2" xfId="0" applyFont="1" applyFill="1" applyBorder="1" applyAlignment="1">
      <alignment horizontal="left" wrapText="1"/>
    </xf>
    <xf numFmtId="0" fontId="15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justify" vertical="top" wrapText="1"/>
    </xf>
    <xf numFmtId="0" fontId="15" fillId="0" borderId="2" xfId="0" applyFont="1" applyFill="1" applyBorder="1" applyAlignment="1">
      <alignment wrapText="1"/>
    </xf>
    <xf numFmtId="49" fontId="15" fillId="0" borderId="2" xfId="0" applyNumberFormat="1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left" vertical="center" wrapText="1"/>
    </xf>
    <xf numFmtId="0" fontId="15" fillId="0" borderId="15" xfId="0" applyFont="1" applyBorder="1" applyAlignment="1">
      <alignment wrapText="1"/>
    </xf>
    <xf numFmtId="0" fontId="15" fillId="0" borderId="15" xfId="0" applyFont="1" applyBorder="1" applyAlignment="1">
      <alignment horizontal="left" vertical="top" wrapText="1"/>
    </xf>
    <xf numFmtId="0" fontId="15" fillId="0" borderId="15" xfId="0" applyFont="1" applyFill="1" applyBorder="1" applyAlignment="1">
      <alignment wrapText="1"/>
    </xf>
    <xf numFmtId="0" fontId="15" fillId="0" borderId="2" xfId="0" applyFont="1" applyFill="1" applyBorder="1" applyAlignment="1">
      <alignment horizontal="left" vertical="top" wrapText="1"/>
    </xf>
    <xf numFmtId="0" fontId="0" fillId="0" borderId="2" xfId="0" applyFill="1" applyBorder="1"/>
    <xf numFmtId="0" fontId="15" fillId="0" borderId="32" xfId="0" applyFont="1" applyBorder="1" applyAlignment="1">
      <alignment horizontal="left" wrapText="1"/>
    </xf>
    <xf numFmtId="0" fontId="15" fillId="9" borderId="2" xfId="0" applyFont="1" applyFill="1" applyBorder="1" applyAlignment="1">
      <alignment wrapText="1"/>
    </xf>
    <xf numFmtId="3" fontId="15" fillId="9" borderId="2" xfId="0" applyNumberFormat="1" applyFont="1" applyFill="1" applyBorder="1" applyAlignment="1">
      <alignment horizontal="left" wrapText="1"/>
    </xf>
    <xf numFmtId="0" fontId="15" fillId="0" borderId="2" xfId="0" applyFont="1" applyBorder="1" applyAlignment="1">
      <alignment horizontal="left" wrapText="1"/>
    </xf>
    <xf numFmtId="49" fontId="15" fillId="0" borderId="23" xfId="0" applyNumberFormat="1" applyFont="1" applyBorder="1" applyAlignment="1">
      <alignment horizontal="center" wrapText="1"/>
    </xf>
    <xf numFmtId="0" fontId="15" fillId="0" borderId="23" xfId="0" applyFont="1" applyFill="1" applyBorder="1" applyAlignment="1">
      <alignment horizontal="left" vertical="center" wrapText="1"/>
    </xf>
    <xf numFmtId="165" fontId="15" fillId="0" borderId="23" xfId="0" applyNumberFormat="1" applyFont="1" applyBorder="1"/>
    <xf numFmtId="0" fontId="15" fillId="0" borderId="23" xfId="0" applyFont="1" applyFill="1" applyBorder="1" applyAlignment="1">
      <alignment horizontal="left" vertical="top" wrapText="1"/>
    </xf>
    <xf numFmtId="0" fontId="0" fillId="0" borderId="23" xfId="0" applyFill="1" applyBorder="1"/>
    <xf numFmtId="0" fontId="15" fillId="0" borderId="23" xfId="0" applyFont="1" applyBorder="1" applyAlignment="1">
      <alignment horizontal="left" vertical="top" wrapText="1"/>
    </xf>
    <xf numFmtId="0" fontId="0" fillId="0" borderId="23" xfId="0" applyBorder="1"/>
    <xf numFmtId="0" fontId="15" fillId="0" borderId="23" xfId="0" applyFont="1" applyFill="1" applyBorder="1"/>
    <xf numFmtId="1" fontId="15" fillId="0" borderId="2" xfId="0" applyNumberFormat="1" applyFont="1" applyFill="1" applyBorder="1" applyAlignment="1">
      <alignment horizontal="right" wrapText="1"/>
    </xf>
    <xf numFmtId="0" fontId="15" fillId="9" borderId="2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wrapText="1"/>
    </xf>
    <xf numFmtId="165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wrapText="1"/>
    </xf>
    <xf numFmtId="0" fontId="0" fillId="0" borderId="15" xfId="0" applyFill="1" applyBorder="1"/>
    <xf numFmtId="0" fontId="15" fillId="9" borderId="23" xfId="0" applyFont="1" applyFill="1" applyBorder="1" applyAlignment="1">
      <alignment horizontal="center" wrapText="1"/>
    </xf>
    <xf numFmtId="0" fontId="15" fillId="0" borderId="23" xfId="0" applyFont="1" applyBorder="1" applyAlignment="1">
      <alignment vertical="top" wrapText="1"/>
    </xf>
    <xf numFmtId="166" fontId="15" fillId="0" borderId="23" xfId="0" applyNumberFormat="1" applyFont="1" applyBorder="1" applyAlignment="1">
      <alignment horizontal="right" wrapText="1"/>
    </xf>
    <xf numFmtId="49" fontId="15" fillId="0" borderId="25" xfId="0" applyNumberFormat="1" applyFont="1" applyBorder="1" applyAlignment="1">
      <alignment horizontal="center" wrapText="1"/>
    </xf>
    <xf numFmtId="49" fontId="15" fillId="0" borderId="25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vertical="center" wrapText="1"/>
    </xf>
    <xf numFmtId="49" fontId="15" fillId="0" borderId="24" xfId="0" applyNumberFormat="1" applyFont="1" applyBorder="1" applyAlignment="1">
      <alignment horizontal="center" wrapText="1"/>
    </xf>
    <xf numFmtId="49" fontId="15" fillId="0" borderId="25" xfId="0" applyNumberFormat="1" applyFont="1" applyFill="1" applyBorder="1" applyAlignment="1">
      <alignment horizontal="center" wrapText="1"/>
    </xf>
    <xf numFmtId="49" fontId="15" fillId="0" borderId="24" xfId="0" applyNumberFormat="1" applyFont="1" applyFill="1" applyBorder="1" applyAlignment="1">
      <alignment horizontal="center" wrapText="1"/>
    </xf>
    <xf numFmtId="49" fontId="15" fillId="0" borderId="14" xfId="0" applyNumberFormat="1" applyFont="1" applyBorder="1" applyAlignment="1">
      <alignment horizontal="center" wrapText="1"/>
    </xf>
    <xf numFmtId="0" fontId="15" fillId="0" borderId="25" xfId="0" applyFont="1" applyFill="1" applyBorder="1" applyAlignment="1">
      <alignment horizontal="center" vertical="center"/>
    </xf>
    <xf numFmtId="49" fontId="15" fillId="9" borderId="25" xfId="0" applyNumberFormat="1" applyFont="1" applyFill="1" applyBorder="1" applyAlignment="1">
      <alignment horizontal="center" wrapText="1"/>
    </xf>
    <xf numFmtId="49" fontId="15" fillId="0" borderId="33" xfId="0" applyNumberFormat="1" applyFont="1" applyBorder="1" applyAlignment="1">
      <alignment horizontal="center" wrapText="1"/>
    </xf>
    <xf numFmtId="49" fontId="15" fillId="0" borderId="33" xfId="0" applyNumberFormat="1" applyFont="1" applyFill="1" applyBorder="1" applyAlignment="1">
      <alignment horizontal="center" wrapText="1"/>
    </xf>
    <xf numFmtId="43" fontId="25" fillId="0" borderId="0" xfId="3" applyNumberFormat="1" applyFont="1"/>
    <xf numFmtId="165" fontId="15" fillId="0" borderId="25" xfId="0" applyNumberFormat="1" applyFont="1" applyBorder="1"/>
    <xf numFmtId="165" fontId="15" fillId="0" borderId="25" xfId="0" applyNumberFormat="1" applyFont="1" applyBorder="1" applyAlignment="1">
      <alignment horizontal="right"/>
    </xf>
    <xf numFmtId="165" fontId="15" fillId="0" borderId="25" xfId="0" applyNumberFormat="1" applyFont="1" applyBorder="1" applyAlignment="1">
      <alignment horizontal="right" vertical="center" wrapText="1"/>
    </xf>
    <xf numFmtId="165" fontId="15" fillId="0" borderId="24" xfId="0" applyNumberFormat="1" applyFont="1" applyBorder="1"/>
    <xf numFmtId="165" fontId="15" fillId="0" borderId="14" xfId="0" applyNumberFormat="1" applyFont="1" applyBorder="1"/>
    <xf numFmtId="165" fontId="15" fillId="0" borderId="33" xfId="0" applyNumberFormat="1" applyFont="1" applyBorder="1"/>
    <xf numFmtId="165" fontId="37" fillId="0" borderId="23" xfId="0" applyNumberFormat="1" applyFont="1" applyFill="1" applyBorder="1" applyAlignment="1">
      <alignment horizontal="center" vertical="center" wrapText="1"/>
    </xf>
    <xf numFmtId="3" fontId="15" fillId="0" borderId="23" xfId="0" applyNumberFormat="1" applyFont="1" applyBorder="1"/>
    <xf numFmtId="165" fontId="15" fillId="0" borderId="23" xfId="0" applyNumberFormat="1" applyFont="1" applyBorder="1" applyAlignment="1">
      <alignment horizontal="right"/>
    </xf>
    <xf numFmtId="0" fontId="15" fillId="0" borderId="23" xfId="0" applyFont="1" applyBorder="1"/>
    <xf numFmtId="0" fontId="15" fillId="0" borderId="23" xfId="0" applyFont="1" applyBorder="1" applyAlignment="1">
      <alignment horizontal="right"/>
    </xf>
    <xf numFmtId="165" fontId="15" fillId="0" borderId="23" xfId="0" applyNumberFormat="1" applyFont="1" applyBorder="1" applyAlignment="1">
      <alignment horizontal="right" vertical="center" wrapText="1"/>
    </xf>
    <xf numFmtId="0" fontId="15" fillId="0" borderId="23" xfId="0" applyFont="1" applyBorder="1" applyAlignment="1">
      <alignment horizontal="right" vertical="center" wrapText="1"/>
    </xf>
    <xf numFmtId="49" fontId="15" fillId="0" borderId="23" xfId="0" applyNumberFormat="1" applyFont="1" applyBorder="1"/>
    <xf numFmtId="165" fontId="15" fillId="9" borderId="23" xfId="0" applyNumberFormat="1" applyFont="1" applyFill="1" applyBorder="1"/>
    <xf numFmtId="0" fontId="15" fillId="9" borderId="23" xfId="0" applyFont="1" applyFill="1" applyBorder="1"/>
    <xf numFmtId="0" fontId="38" fillId="0" borderId="23" xfId="0" applyFont="1" applyBorder="1" applyAlignment="1">
      <alignment horizontal="center"/>
    </xf>
    <xf numFmtId="0" fontId="37" fillId="11" borderId="0" xfId="0" applyFont="1" applyFill="1"/>
    <xf numFmtId="0" fontId="15" fillId="9" borderId="23" xfId="0" applyFont="1" applyFill="1" applyBorder="1" applyAlignment="1">
      <alignment wrapText="1"/>
    </xf>
    <xf numFmtId="0" fontId="15" fillId="0" borderId="23" xfId="0" applyFont="1" applyBorder="1" applyAlignment="1">
      <alignment horizontal="center" wrapText="1"/>
    </xf>
    <xf numFmtId="0" fontId="15" fillId="0" borderId="23" xfId="0" applyNumberFormat="1" applyFont="1" applyFill="1" applyBorder="1" applyAlignment="1">
      <alignment horizontal="right" wrapText="1"/>
    </xf>
    <xf numFmtId="49" fontId="15" fillId="9" borderId="23" xfId="0" applyNumberFormat="1" applyFont="1" applyFill="1" applyBorder="1" applyAlignment="1">
      <alignment horizontal="center" wrapText="1"/>
    </xf>
    <xf numFmtId="0" fontId="15" fillId="9" borderId="23" xfId="0" applyFont="1" applyFill="1" applyBorder="1" applyAlignment="1">
      <alignment horizontal="left" vertical="center" wrapText="1"/>
    </xf>
    <xf numFmtId="0" fontId="15" fillId="0" borderId="23" xfId="0" applyFont="1" applyFill="1" applyBorder="1" applyAlignment="1">
      <alignment horizontal="center" wrapText="1"/>
    </xf>
    <xf numFmtId="49" fontId="15" fillId="0" borderId="23" xfId="0" applyNumberFormat="1" applyFont="1" applyFill="1" applyBorder="1" applyAlignment="1">
      <alignment horizontal="center" wrapText="1"/>
    </xf>
    <xf numFmtId="170" fontId="15" fillId="0" borderId="23" xfId="0" applyNumberFormat="1" applyFont="1" applyBorder="1" applyAlignment="1">
      <alignment horizontal="right" wrapText="1"/>
    </xf>
    <xf numFmtId="170" fontId="15" fillId="0" borderId="23" xfId="0" applyNumberFormat="1" applyFont="1" applyFill="1" applyBorder="1" applyAlignment="1">
      <alignment horizontal="right" wrapText="1"/>
    </xf>
    <xf numFmtId="170" fontId="15" fillId="9" borderId="23" xfId="0" applyNumberFormat="1" applyFont="1" applyFill="1" applyBorder="1" applyAlignment="1">
      <alignment horizontal="right" wrapText="1"/>
    </xf>
    <xf numFmtId="170" fontId="15" fillId="0" borderId="23" xfId="0" applyNumberFormat="1" applyFont="1" applyFill="1" applyBorder="1" applyAlignment="1">
      <alignment horizontal="center" vertical="center" wrapText="1"/>
    </xf>
    <xf numFmtId="170" fontId="15" fillId="0" borderId="23" xfId="0" applyNumberFormat="1" applyFont="1" applyFill="1" applyBorder="1" applyAlignment="1">
      <alignment horizontal="left" vertical="top" wrapText="1"/>
    </xf>
    <xf numFmtId="170" fontId="38" fillId="0" borderId="23" xfId="0" applyNumberFormat="1" applyFont="1" applyFill="1" applyBorder="1" applyAlignment="1">
      <alignment horizontal="center" wrapText="1"/>
    </xf>
    <xf numFmtId="170" fontId="15" fillId="0" borderId="23" xfId="0" applyNumberFormat="1" applyFont="1" applyBorder="1"/>
    <xf numFmtId="170" fontId="15" fillId="0" borderId="23" xfId="0" applyNumberFormat="1" applyFont="1" applyFill="1" applyBorder="1"/>
    <xf numFmtId="170" fontId="15" fillId="0" borderId="34" xfId="0" applyNumberFormat="1" applyFont="1" applyFill="1" applyBorder="1" applyAlignment="1">
      <alignment horizontal="right" wrapText="1"/>
    </xf>
    <xf numFmtId="0" fontId="15" fillId="0" borderId="15" xfId="0" applyFont="1" applyFill="1" applyBorder="1" applyAlignment="1">
      <alignment horizontal="center" vertical="center"/>
    </xf>
    <xf numFmtId="165" fontId="15" fillId="0" borderId="15" xfId="0" applyNumberFormat="1" applyFont="1" applyFill="1" applyBorder="1" applyAlignment="1">
      <alignment horizontal="right" vertical="center" wrapText="1"/>
    </xf>
    <xf numFmtId="0" fontId="15" fillId="0" borderId="15" xfId="0" applyFont="1" applyFill="1" applyBorder="1"/>
    <xf numFmtId="0" fontId="15" fillId="0" borderId="23" xfId="0" applyFont="1" applyFill="1" applyBorder="1" applyAlignment="1">
      <alignment horizontal="center" vertical="center"/>
    </xf>
    <xf numFmtId="165" fontId="15" fillId="0" borderId="23" xfId="0" applyNumberFormat="1" applyFont="1" applyFill="1" applyBorder="1" applyAlignment="1">
      <alignment horizontal="right" vertical="center" wrapText="1"/>
    </xf>
    <xf numFmtId="0" fontId="15" fillId="0" borderId="2" xfId="0" applyFont="1" applyFill="1" applyBorder="1" applyAlignment="1">
      <alignment horizontal="center" vertical="center"/>
    </xf>
    <xf numFmtId="0" fontId="15" fillId="0" borderId="0" xfId="0" applyFont="1" applyFill="1"/>
    <xf numFmtId="165" fontId="15" fillId="0" borderId="2" xfId="0" applyNumberFormat="1" applyFont="1" applyFill="1" applyBorder="1" applyAlignment="1">
      <alignment horizontal="right" vertical="center" wrapText="1"/>
    </xf>
    <xf numFmtId="1" fontId="15" fillId="0" borderId="2" xfId="0" applyNumberFormat="1" applyFont="1" applyBorder="1" applyAlignment="1">
      <alignment horizontal="center" wrapText="1"/>
    </xf>
    <xf numFmtId="0" fontId="15" fillId="0" borderId="2" xfId="0" applyFont="1" applyBorder="1" applyAlignment="1">
      <alignment vertical="center" wrapText="1"/>
    </xf>
    <xf numFmtId="165" fontId="15" fillId="0" borderId="2" xfId="0" applyNumberFormat="1" applyFont="1" applyFill="1" applyBorder="1" applyAlignment="1">
      <alignment wrapText="1"/>
    </xf>
    <xf numFmtId="0" fontId="37" fillId="0" borderId="2" xfId="0" applyFont="1" applyFill="1" applyBorder="1"/>
    <xf numFmtId="0" fontId="15" fillId="0" borderId="2" xfId="0" applyFont="1" applyFill="1" applyBorder="1" applyAlignment="1">
      <alignment vertical="top" wrapText="1"/>
    </xf>
    <xf numFmtId="0" fontId="15" fillId="0" borderId="33" xfId="0" applyFont="1" applyFill="1" applyBorder="1" applyAlignment="1">
      <alignment horizontal="center" vertical="center"/>
    </xf>
    <xf numFmtId="0" fontId="15" fillId="0" borderId="25" xfId="0" applyFont="1" applyBorder="1" applyAlignment="1">
      <alignment vertical="top" wrapText="1"/>
    </xf>
    <xf numFmtId="0" fontId="15" fillId="0" borderId="25" xfId="0" applyFont="1" applyFill="1" applyBorder="1" applyAlignment="1">
      <alignment horizontal="left" vertical="top" wrapText="1"/>
    </xf>
    <xf numFmtId="165" fontId="15" fillId="0" borderId="2" xfId="0" applyNumberFormat="1" applyFont="1" applyFill="1" applyBorder="1" applyAlignment="1">
      <alignment vertical="top" wrapText="1"/>
    </xf>
    <xf numFmtId="0" fontId="15" fillId="9" borderId="2" xfId="0" applyFont="1" applyFill="1" applyBorder="1" applyAlignment="1">
      <alignment horizontal="left" vertical="top" wrapText="1"/>
    </xf>
    <xf numFmtId="0" fontId="15" fillId="0" borderId="0" xfId="0" applyFont="1"/>
    <xf numFmtId="0" fontId="15" fillId="0" borderId="6" xfId="0" applyFont="1" applyBorder="1" applyAlignment="1">
      <alignment horizontal="center" wrapText="1"/>
    </xf>
    <xf numFmtId="0" fontId="15" fillId="0" borderId="6" xfId="0" applyFont="1" applyBorder="1" applyAlignment="1">
      <alignment wrapText="1"/>
    </xf>
    <xf numFmtId="0" fontId="15" fillId="0" borderId="6" xfId="0" applyFont="1" applyBorder="1" applyAlignment="1">
      <alignment horizontal="left" vertical="top" wrapText="1"/>
    </xf>
    <xf numFmtId="165" fontId="15" fillId="0" borderId="6" xfId="0" applyNumberFormat="1" applyFont="1" applyFill="1" applyBorder="1" applyAlignment="1">
      <alignment wrapText="1"/>
    </xf>
    <xf numFmtId="0" fontId="15" fillId="0" borderId="6" xfId="0" applyFont="1" applyFill="1" applyBorder="1"/>
    <xf numFmtId="0" fontId="15" fillId="0" borderId="2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165" fontId="15" fillId="0" borderId="2" xfId="0" applyNumberFormat="1" applyFont="1" applyBorder="1" applyAlignment="1">
      <alignment horizontal="right" wrapText="1"/>
    </xf>
    <xf numFmtId="165" fontId="15" fillId="0" borderId="2" xfId="0" applyNumberFormat="1" applyFont="1" applyFill="1" applyBorder="1" applyAlignment="1">
      <alignment horizontal="right" wrapText="1"/>
    </xf>
    <xf numFmtId="165" fontId="15" fillId="0" borderId="15" xfId="0" applyNumberFormat="1" applyFont="1" applyFill="1" applyBorder="1" applyAlignment="1">
      <alignment horizontal="right" wrapText="1"/>
    </xf>
    <xf numFmtId="49" fontId="15" fillId="0" borderId="15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right" vertical="top" wrapText="1"/>
    </xf>
    <xf numFmtId="49" fontId="15" fillId="0" borderId="2" xfId="0" applyNumberFormat="1" applyFont="1" applyFill="1" applyBorder="1" applyAlignment="1">
      <alignment horizontal="center" vertical="center"/>
    </xf>
    <xf numFmtId="165" fontId="15" fillId="0" borderId="6" xfId="1" applyNumberFormat="1" applyFont="1" applyFill="1" applyBorder="1" applyAlignment="1" applyProtection="1">
      <alignment horizontal="right" vertical="top" wrapText="1"/>
    </xf>
    <xf numFmtId="165" fontId="15" fillId="0" borderId="23" xfId="0" applyNumberFormat="1" applyFont="1" applyBorder="1" applyAlignment="1">
      <alignment vertical="top" wrapText="1"/>
    </xf>
    <xf numFmtId="165" fontId="15" fillId="0" borderId="23" xfId="0" applyNumberFormat="1" applyFont="1" applyFill="1" applyBorder="1" applyAlignment="1">
      <alignment vertical="top" wrapText="1"/>
    </xf>
    <xf numFmtId="165" fontId="15" fillId="0" borderId="2" xfId="0" applyNumberFormat="1" applyFont="1" applyFill="1" applyBorder="1" applyAlignment="1">
      <alignment horizontal="center" vertical="center"/>
    </xf>
    <xf numFmtId="171" fontId="15" fillId="0" borderId="2" xfId="0" applyNumberFormat="1" applyFont="1" applyFill="1" applyBorder="1" applyAlignment="1">
      <alignment wrapText="1"/>
    </xf>
    <xf numFmtId="0" fontId="15" fillId="0" borderId="6" xfId="0" applyFont="1" applyFill="1" applyBorder="1" applyAlignment="1">
      <alignment horizontal="center" vertical="center"/>
    </xf>
    <xf numFmtId="165" fontId="15" fillId="0" borderId="6" xfId="0" applyNumberFormat="1" applyFont="1" applyFill="1" applyBorder="1" applyAlignment="1">
      <alignment vertical="top" wrapText="1"/>
    </xf>
    <xf numFmtId="0" fontId="15" fillId="0" borderId="2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165" fontId="15" fillId="9" borderId="2" xfId="1" applyFont="1" applyFill="1" applyBorder="1" applyAlignment="1" applyProtection="1">
      <alignment horizontal="right" vertical="center" wrapText="1"/>
    </xf>
    <xf numFmtId="0" fontId="15" fillId="0" borderId="2" xfId="0" applyFont="1" applyBorder="1" applyAlignment="1">
      <alignment horizontal="right" wrapText="1"/>
    </xf>
    <xf numFmtId="0" fontId="15" fillId="0" borderId="6" xfId="0" applyNumberFormat="1" applyFont="1" applyBorder="1" applyAlignment="1">
      <alignment horizontal="right" wrapText="1"/>
    </xf>
    <xf numFmtId="0" fontId="15" fillId="0" borderId="2" xfId="0" applyNumberFormat="1" applyFont="1" applyBorder="1" applyAlignment="1">
      <alignment horizontal="right" wrapText="1"/>
    </xf>
    <xf numFmtId="0" fontId="15" fillId="0" borderId="2" xfId="0" applyFont="1" applyFill="1" applyBorder="1" applyAlignment="1">
      <alignment horizontal="center" vertical="center" wrapText="1"/>
    </xf>
    <xf numFmtId="165" fontId="15" fillId="0" borderId="2" xfId="0" applyNumberFormat="1" applyFont="1" applyFill="1" applyBorder="1" applyAlignment="1">
      <alignment horizontal="right"/>
    </xf>
    <xf numFmtId="0" fontId="15" fillId="0" borderId="23" xfId="0" applyFont="1" applyBorder="1" applyAlignment="1">
      <alignment horizontal="center" vertical="top" wrapText="1"/>
    </xf>
    <xf numFmtId="165" fontId="15" fillId="0" borderId="2" xfId="1" applyNumberFormat="1" applyFont="1" applyFill="1" applyBorder="1" applyAlignment="1" applyProtection="1">
      <alignment horizontal="right" wrapText="1"/>
    </xf>
    <xf numFmtId="165" fontId="15" fillId="0" borderId="23" xfId="0" applyNumberFormat="1" applyFont="1" applyFill="1" applyBorder="1" applyAlignment="1">
      <alignment horizontal="right"/>
    </xf>
    <xf numFmtId="3" fontId="15" fillId="0" borderId="23" xfId="0" applyNumberFormat="1" applyFont="1" applyFill="1" applyBorder="1" applyAlignment="1">
      <alignment horizontal="right" wrapText="1"/>
    </xf>
    <xf numFmtId="0" fontId="0" fillId="0" borderId="23" xfId="0" applyFill="1" applyBorder="1" applyAlignment="1">
      <alignment wrapText="1"/>
    </xf>
    <xf numFmtId="0" fontId="15" fillId="0" borderId="32" xfId="0" applyFont="1" applyFill="1" applyBorder="1" applyAlignment="1">
      <alignment horizontal="center" wrapText="1"/>
    </xf>
    <xf numFmtId="0" fontId="15" fillId="0" borderId="32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left" wrapText="1"/>
    </xf>
    <xf numFmtId="0" fontId="15" fillId="0" borderId="2" xfId="0" applyFont="1" applyFill="1" applyBorder="1" applyAlignment="1">
      <alignment horizontal="justify" wrapText="1"/>
    </xf>
    <xf numFmtId="0" fontId="15" fillId="0" borderId="15" xfId="0" applyFont="1" applyFill="1" applyBorder="1" applyAlignment="1">
      <alignment horizontal="center" wrapText="1"/>
    </xf>
    <xf numFmtId="0" fontId="15" fillId="0" borderId="15" xfId="0" applyFont="1" applyFill="1" applyBorder="1" applyAlignment="1">
      <alignment horizontal="left" wrapText="1"/>
    </xf>
    <xf numFmtId="0" fontId="15" fillId="0" borderId="6" xfId="0" applyFont="1" applyFill="1" applyBorder="1" applyAlignment="1">
      <alignment horizontal="center" wrapText="1"/>
    </xf>
    <xf numFmtId="1" fontId="15" fillId="0" borderId="0" xfId="0" applyNumberFormat="1" applyFont="1" applyBorder="1" applyAlignment="1">
      <alignment horizontal="right" wrapText="1"/>
    </xf>
    <xf numFmtId="0" fontId="15" fillId="0" borderId="0" xfId="0" applyFont="1" applyFill="1" applyBorder="1" applyAlignment="1">
      <alignment horizontal="center" vertical="center" wrapText="1"/>
    </xf>
    <xf numFmtId="49" fontId="15" fillId="12" borderId="23" xfId="0" applyNumberFormat="1" applyFont="1" applyFill="1" applyBorder="1" applyAlignment="1">
      <alignment horizontal="center" wrapText="1"/>
    </xf>
    <xf numFmtId="0" fontId="15" fillId="12" borderId="23" xfId="0" applyFont="1" applyFill="1" applyBorder="1" applyAlignment="1">
      <alignment horizontal="center" wrapText="1"/>
    </xf>
    <xf numFmtId="0" fontId="15" fillId="12" borderId="23" xfId="0" applyFont="1" applyFill="1" applyBorder="1" applyAlignment="1">
      <alignment horizontal="left" wrapText="1"/>
    </xf>
    <xf numFmtId="0" fontId="15" fillId="12" borderId="23" xfId="0" applyFont="1" applyFill="1" applyBorder="1" applyAlignment="1">
      <alignment wrapText="1"/>
    </xf>
    <xf numFmtId="173" fontId="15" fillId="12" borderId="23" xfId="0" applyNumberFormat="1" applyFont="1" applyFill="1" applyBorder="1" applyAlignment="1">
      <alignment horizontal="right" wrapText="1"/>
    </xf>
    <xf numFmtId="0" fontId="0" fillId="12" borderId="23" xfId="0" applyFill="1" applyBorder="1"/>
    <xf numFmtId="0" fontId="15" fillId="12" borderId="23" xfId="0" applyFont="1" applyFill="1" applyBorder="1" applyAlignment="1">
      <alignment horizontal="center"/>
    </xf>
    <xf numFmtId="0" fontId="15" fillId="12" borderId="23" xfId="0" applyFont="1" applyFill="1" applyBorder="1" applyAlignment="1">
      <alignment horizontal="left"/>
    </xf>
    <xf numFmtId="0" fontId="15" fillId="12" borderId="23" xfId="0" applyFont="1" applyFill="1" applyBorder="1"/>
    <xf numFmtId="173" fontId="15" fillId="12" borderId="23" xfId="0" applyNumberFormat="1" applyFont="1" applyFill="1" applyBorder="1"/>
    <xf numFmtId="0" fontId="15" fillId="13" borderId="23" xfId="0" applyFont="1" applyFill="1" applyBorder="1" applyAlignment="1">
      <alignment horizontal="center" wrapText="1"/>
    </xf>
    <xf numFmtId="0" fontId="15" fillId="13" borderId="23" xfId="0" applyFont="1" applyFill="1" applyBorder="1" applyAlignment="1">
      <alignment horizontal="center"/>
    </xf>
    <xf numFmtId="174" fontId="15" fillId="13" borderId="23" xfId="0" applyNumberFormat="1" applyFont="1" applyFill="1" applyBorder="1" applyAlignment="1">
      <alignment horizontal="right" wrapText="1"/>
    </xf>
    <xf numFmtId="0" fontId="0" fillId="13" borderId="23" xfId="0" applyFill="1" applyBorder="1"/>
    <xf numFmtId="169" fontId="15" fillId="13" borderId="23" xfId="0" applyNumberFormat="1" applyFont="1" applyFill="1" applyBorder="1" applyAlignment="1">
      <alignment horizontal="right" wrapText="1"/>
    </xf>
    <xf numFmtId="174" fontId="15" fillId="13" borderId="23" xfId="0" applyNumberFormat="1" applyFont="1" applyFill="1" applyBorder="1"/>
    <xf numFmtId="0" fontId="15" fillId="14" borderId="23" xfId="0" applyFont="1" applyFill="1" applyBorder="1" applyAlignment="1">
      <alignment wrapText="1"/>
    </xf>
    <xf numFmtId="0" fontId="15" fillId="14" borderId="23" xfId="0" applyFont="1" applyFill="1" applyBorder="1" applyAlignment="1">
      <alignment vertical="justify" wrapText="1"/>
    </xf>
    <xf numFmtId="164" fontId="15" fillId="14" borderId="23" xfId="0" applyNumberFormat="1" applyFont="1" applyFill="1" applyBorder="1" applyAlignment="1">
      <alignment horizontal="right" wrapText="1"/>
    </xf>
    <xf numFmtId="1" fontId="15" fillId="14" borderId="23" xfId="0" applyNumberFormat="1" applyFont="1" applyFill="1" applyBorder="1" applyAlignment="1">
      <alignment horizontal="right" wrapText="1"/>
    </xf>
    <xf numFmtId="0" fontId="15" fillId="14" borderId="23" xfId="0" applyFont="1" applyFill="1" applyBorder="1"/>
    <xf numFmtId="0" fontId="15" fillId="0" borderId="2" xfId="0" applyFont="1" applyBorder="1" applyAlignment="1">
      <alignment horizontal="center" vertical="center" wrapText="1"/>
    </xf>
    <xf numFmtId="0" fontId="10" fillId="3" borderId="15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4" fillId="15" borderId="2" xfId="3" applyFont="1" applyFill="1" applyBorder="1" applyAlignment="1">
      <alignment horizontal="left" vertical="center" wrapText="1"/>
    </xf>
    <xf numFmtId="170" fontId="14" fillId="15" borderId="2" xfId="3" applyNumberFormat="1" applyFont="1" applyFill="1" applyBorder="1" applyAlignment="1">
      <alignment horizontal="center" vertical="center" wrapText="1"/>
    </xf>
    <xf numFmtId="170" fontId="18" fillId="15" borderId="2" xfId="3" applyNumberFormat="1" applyFont="1" applyFill="1" applyBorder="1" applyAlignment="1">
      <alignment horizontal="center" vertical="center" wrapText="1"/>
    </xf>
    <xf numFmtId="167" fontId="19" fillId="15" borderId="2" xfId="3" applyNumberFormat="1" applyFont="1" applyFill="1" applyBorder="1" applyAlignment="1">
      <alignment horizontal="left" vertical="center" wrapText="1"/>
    </xf>
    <xf numFmtId="0" fontId="29" fillId="15" borderId="2" xfId="3" applyFont="1" applyFill="1" applyBorder="1" applyAlignment="1">
      <alignment horizontal="center" vertical="center" wrapText="1"/>
    </xf>
    <xf numFmtId="170" fontId="30" fillId="15" borderId="2" xfId="3" applyNumberFormat="1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165" fontId="15" fillId="0" borderId="15" xfId="0" applyNumberFormat="1" applyFont="1" applyFill="1" applyBorder="1" applyAlignment="1">
      <alignment horizontal="center" vertical="center"/>
    </xf>
    <xf numFmtId="165" fontId="15" fillId="0" borderId="32" xfId="0" applyNumberFormat="1" applyFont="1" applyFill="1" applyBorder="1" applyAlignment="1">
      <alignment horizontal="center" vertical="center"/>
    </xf>
    <xf numFmtId="165" fontId="15" fillId="0" borderId="6" xfId="0" applyNumberFormat="1" applyFont="1" applyFill="1" applyBorder="1" applyAlignment="1">
      <alignment horizontal="center" vertical="center"/>
    </xf>
    <xf numFmtId="0" fontId="38" fillId="9" borderId="35" xfId="0" applyFont="1" applyFill="1" applyBorder="1" applyAlignment="1">
      <alignment horizontal="center" vertical="top" wrapText="1"/>
    </xf>
    <xf numFmtId="0" fontId="38" fillId="9" borderId="0" xfId="0" applyFont="1" applyFill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center" wrapText="1"/>
    </xf>
    <xf numFmtId="0" fontId="38" fillId="0" borderId="35" xfId="0" applyFont="1" applyFill="1" applyBorder="1" applyAlignment="1">
      <alignment horizontal="center" vertical="top" wrapText="1"/>
    </xf>
    <xf numFmtId="0" fontId="38" fillId="0" borderId="0" xfId="0" applyFont="1" applyFill="1" applyBorder="1" applyAlignment="1">
      <alignment horizontal="center" vertical="top" wrapText="1"/>
    </xf>
    <xf numFmtId="0" fontId="38" fillId="0" borderId="36" xfId="0" applyFont="1" applyFill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center" wrapText="1"/>
    </xf>
    <xf numFmtId="0" fontId="15" fillId="14" borderId="2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justify" vertical="top" wrapText="1"/>
    </xf>
    <xf numFmtId="0" fontId="38" fillId="0" borderId="29" xfId="0" applyFont="1" applyBorder="1" applyAlignment="1">
      <alignment horizontal="center" vertical="top" wrapText="1"/>
    </xf>
    <xf numFmtId="0" fontId="38" fillId="0" borderId="34" xfId="0" applyFont="1" applyBorder="1" applyAlignment="1">
      <alignment horizontal="center" vertical="top" wrapText="1"/>
    </xf>
    <xf numFmtId="0" fontId="38" fillId="0" borderId="26" xfId="0" applyFont="1" applyBorder="1" applyAlignment="1">
      <alignment horizontal="center" vertical="top" wrapText="1"/>
    </xf>
    <xf numFmtId="0" fontId="7" fillId="0" borderId="0" xfId="3" applyFont="1" applyAlignment="1">
      <alignment wrapText="1"/>
    </xf>
    <xf numFmtId="0" fontId="0" fillId="0" borderId="0" xfId="0" applyAlignment="1">
      <alignment wrapText="1"/>
    </xf>
    <xf numFmtId="0" fontId="0" fillId="0" borderId="23" xfId="0" applyBorder="1" applyAlignment="1">
      <alignment wrapText="1"/>
    </xf>
    <xf numFmtId="0" fontId="37" fillId="11" borderId="23" xfId="0" applyFont="1" applyFill="1" applyBorder="1"/>
    <xf numFmtId="0" fontId="37" fillId="11" borderId="23" xfId="0" applyFont="1" applyFill="1" applyBorder="1" applyAlignment="1">
      <alignment wrapText="1"/>
    </xf>
    <xf numFmtId="165" fontId="38" fillId="11" borderId="23" xfId="0" applyNumberFormat="1" applyFont="1" applyFill="1" applyBorder="1"/>
    <xf numFmtId="0" fontId="15" fillId="12" borderId="23" xfId="0" applyFont="1" applyFill="1" applyBorder="1" applyAlignment="1">
      <alignment horizontal="right"/>
    </xf>
    <xf numFmtId="0" fontId="15" fillId="13" borderId="23" xfId="0" applyFont="1" applyFill="1" applyBorder="1"/>
    <xf numFmtId="0" fontId="15" fillId="0" borderId="0" xfId="0" applyFont="1" applyBorder="1"/>
    <xf numFmtId="0" fontId="38" fillId="0" borderId="37" xfId="0" applyFont="1" applyBorder="1" applyAlignment="1">
      <alignment horizontal="center" vertical="top" wrapText="1"/>
    </xf>
    <xf numFmtId="165" fontId="15" fillId="0" borderId="24" xfId="0" applyNumberFormat="1" applyFont="1" applyBorder="1" applyAlignment="1">
      <alignment horizontal="right" vertical="center" wrapText="1"/>
    </xf>
    <xf numFmtId="165" fontId="15" fillId="0" borderId="33" xfId="0" applyNumberFormat="1" applyFont="1" applyFill="1" applyBorder="1" applyAlignment="1">
      <alignment horizontal="right" vertical="center" wrapText="1"/>
    </xf>
    <xf numFmtId="165" fontId="15" fillId="0" borderId="33" xfId="0" applyNumberFormat="1" applyFont="1" applyBorder="1" applyAlignment="1">
      <alignment horizontal="right" vertical="center" wrapText="1"/>
    </xf>
    <xf numFmtId="165" fontId="15" fillId="0" borderId="25" xfId="0" applyNumberFormat="1" applyFont="1" applyBorder="1" applyAlignment="1">
      <alignment vertical="top" wrapText="1"/>
    </xf>
    <xf numFmtId="165" fontId="15" fillId="0" borderId="25" xfId="0" applyNumberFormat="1" applyFont="1" applyFill="1" applyBorder="1" applyAlignment="1">
      <alignment wrapText="1"/>
    </xf>
    <xf numFmtId="165" fontId="15" fillId="0" borderId="25" xfId="0" applyNumberFormat="1" applyFont="1" applyFill="1" applyBorder="1" applyAlignment="1">
      <alignment horizontal="right" vertical="center" wrapText="1"/>
    </xf>
    <xf numFmtId="165" fontId="15" fillId="0" borderId="24" xfId="0" applyNumberFormat="1" applyFont="1" applyFill="1" applyBorder="1" applyAlignment="1">
      <alignment horizontal="right" vertical="center" wrapText="1"/>
    </xf>
    <xf numFmtId="0" fontId="15" fillId="0" borderId="33" xfId="0" applyFont="1" applyFill="1" applyBorder="1" applyAlignment="1">
      <alignment horizontal="left" vertical="top" wrapText="1"/>
    </xf>
    <xf numFmtId="166" fontId="15" fillId="0" borderId="25" xfId="0" applyNumberFormat="1" applyFont="1" applyBorder="1" applyAlignment="1">
      <alignment horizontal="right" wrapText="1"/>
    </xf>
    <xf numFmtId="171" fontId="15" fillId="0" borderId="25" xfId="0" applyNumberFormat="1" applyFont="1" applyBorder="1" applyAlignment="1">
      <alignment wrapText="1"/>
    </xf>
    <xf numFmtId="165" fontId="15" fillId="0" borderId="25" xfId="0" applyNumberFormat="1" applyFont="1" applyFill="1" applyBorder="1" applyAlignment="1">
      <alignment horizontal="center" vertical="center" wrapText="1"/>
    </xf>
    <xf numFmtId="165" fontId="15" fillId="0" borderId="28" xfId="0" applyNumberFormat="1" applyFont="1" applyFill="1" applyBorder="1" applyAlignment="1">
      <alignment wrapText="1"/>
    </xf>
    <xf numFmtId="165" fontId="15" fillId="0" borderId="25" xfId="0" applyNumberFormat="1" applyFont="1" applyFill="1" applyBorder="1" applyAlignment="1">
      <alignment horizontal="right" vertical="center"/>
    </xf>
    <xf numFmtId="165" fontId="15" fillId="0" borderId="25" xfId="0" applyNumberFormat="1" applyFont="1" applyBorder="1" applyAlignment="1">
      <alignment horizontal="right" wrapText="1"/>
    </xf>
    <xf numFmtId="165" fontId="15" fillId="0" borderId="24" xfId="0" applyNumberFormat="1" applyFont="1" applyBorder="1" applyAlignment="1">
      <alignment horizontal="right" wrapText="1"/>
    </xf>
    <xf numFmtId="165" fontId="15" fillId="0" borderId="28" xfId="1" applyNumberFormat="1" applyFont="1" applyFill="1" applyBorder="1" applyAlignment="1" applyProtection="1">
      <alignment horizontal="right" vertical="top" wrapText="1"/>
    </xf>
    <xf numFmtId="165" fontId="15" fillId="0" borderId="33" xfId="0" applyNumberFormat="1" applyFont="1" applyBorder="1" applyAlignment="1">
      <alignment vertical="top" wrapText="1"/>
    </xf>
    <xf numFmtId="165" fontId="15" fillId="0" borderId="25" xfId="0" applyNumberFormat="1" applyFont="1" applyFill="1" applyBorder="1" applyAlignment="1">
      <alignment horizontal="center" vertical="center"/>
    </xf>
    <xf numFmtId="165" fontId="15" fillId="0" borderId="28" xfId="0" applyNumberFormat="1" applyFont="1" applyBorder="1" applyAlignment="1">
      <alignment vertical="top" wrapText="1"/>
    </xf>
    <xf numFmtId="173" fontId="15" fillId="12" borderId="33" xfId="0" applyNumberFormat="1" applyFont="1" applyFill="1" applyBorder="1" applyAlignment="1">
      <alignment horizontal="right" wrapText="1"/>
    </xf>
    <xf numFmtId="174" fontId="15" fillId="13" borderId="33" xfId="0" applyNumberFormat="1" applyFont="1" applyFill="1" applyBorder="1" applyAlignment="1">
      <alignment horizontal="right" wrapText="1"/>
    </xf>
    <xf numFmtId="174" fontId="15" fillId="13" borderId="33" xfId="0" applyNumberFormat="1" applyFont="1" applyFill="1" applyBorder="1"/>
    <xf numFmtId="165" fontId="15" fillId="0" borderId="27" xfId="0" applyNumberFormat="1" applyFont="1" applyBorder="1" applyAlignment="1">
      <alignment horizontal="right" vertical="center" wrapText="1"/>
    </xf>
    <xf numFmtId="165" fontId="15" fillId="0" borderId="38" xfId="0" applyNumberFormat="1" applyFont="1" applyFill="1" applyBorder="1" applyAlignment="1">
      <alignment horizontal="right" vertical="center" wrapText="1"/>
    </xf>
    <xf numFmtId="165" fontId="15" fillId="0" borderId="38" xfId="0" applyNumberFormat="1" applyFont="1" applyBorder="1" applyAlignment="1">
      <alignment horizontal="right" vertical="center" wrapText="1"/>
    </xf>
    <xf numFmtId="165" fontId="15" fillId="0" borderId="3" xfId="0" applyNumberFormat="1" applyFont="1" applyBorder="1" applyAlignment="1">
      <alignment vertical="top" wrapText="1"/>
    </xf>
    <xf numFmtId="165" fontId="15" fillId="0" borderId="3" xfId="0" applyNumberFormat="1" applyFont="1" applyBorder="1" applyAlignment="1">
      <alignment horizontal="right" vertical="center" wrapText="1"/>
    </xf>
    <xf numFmtId="165" fontId="15" fillId="0" borderId="3" xfId="0" applyNumberFormat="1" applyFont="1" applyFill="1" applyBorder="1" applyAlignment="1">
      <alignment wrapText="1"/>
    </xf>
    <xf numFmtId="165" fontId="15" fillId="0" borderId="3" xfId="0" applyNumberFormat="1" applyFont="1" applyFill="1" applyBorder="1" applyAlignment="1">
      <alignment horizontal="right" vertical="center" wrapText="1"/>
    </xf>
    <xf numFmtId="165" fontId="15" fillId="0" borderId="27" xfId="0" applyNumberFormat="1" applyFont="1" applyFill="1" applyBorder="1" applyAlignment="1">
      <alignment horizontal="right" vertical="center" wrapText="1"/>
    </xf>
    <xf numFmtId="0" fontId="15" fillId="0" borderId="38" xfId="0" applyFont="1" applyFill="1" applyBorder="1" applyAlignment="1">
      <alignment horizontal="left" vertical="top" wrapText="1"/>
    </xf>
    <xf numFmtId="166" fontId="15" fillId="0" borderId="3" xfId="0" applyNumberFormat="1" applyFont="1" applyBorder="1" applyAlignment="1">
      <alignment horizontal="right" wrapText="1"/>
    </xf>
    <xf numFmtId="171" fontId="15" fillId="0" borderId="3" xfId="0" applyNumberFormat="1" applyFont="1" applyBorder="1" applyAlignment="1">
      <alignment wrapText="1"/>
    </xf>
    <xf numFmtId="165" fontId="15" fillId="0" borderId="3" xfId="0" applyNumberFormat="1" applyFont="1" applyFill="1" applyBorder="1" applyAlignment="1">
      <alignment horizontal="center" vertical="center" wrapText="1"/>
    </xf>
    <xf numFmtId="165" fontId="15" fillId="0" borderId="10" xfId="0" applyNumberFormat="1" applyFont="1" applyFill="1" applyBorder="1" applyAlignment="1">
      <alignment wrapText="1"/>
    </xf>
    <xf numFmtId="165" fontId="15" fillId="0" borderId="3" xfId="0" applyNumberFormat="1" applyFont="1" applyFill="1" applyBorder="1" applyAlignment="1">
      <alignment horizontal="right" vertical="center"/>
    </xf>
    <xf numFmtId="165" fontId="15" fillId="0" borderId="3" xfId="0" applyNumberFormat="1" applyFont="1" applyBorder="1" applyAlignment="1">
      <alignment horizontal="right" wrapText="1"/>
    </xf>
    <xf numFmtId="165" fontId="15" fillId="0" borderId="27" xfId="0" applyNumberFormat="1" applyFont="1" applyBorder="1" applyAlignment="1">
      <alignment horizontal="right" wrapText="1"/>
    </xf>
    <xf numFmtId="172" fontId="15" fillId="0" borderId="3" xfId="0" applyNumberFormat="1" applyFont="1" applyFill="1" applyBorder="1" applyAlignment="1">
      <alignment wrapText="1"/>
    </xf>
    <xf numFmtId="165" fontId="15" fillId="0" borderId="10" xfId="1" applyNumberFormat="1" applyFont="1" applyFill="1" applyBorder="1" applyAlignment="1" applyProtection="1">
      <alignment horizontal="right" vertical="top" wrapText="1"/>
    </xf>
    <xf numFmtId="165" fontId="15" fillId="0" borderId="38" xfId="0" applyNumberFormat="1" applyFont="1" applyBorder="1" applyAlignment="1">
      <alignment vertical="top" wrapText="1"/>
    </xf>
    <xf numFmtId="165" fontId="15" fillId="0" borderId="3" xfId="0" applyNumberFormat="1" applyFont="1" applyFill="1" applyBorder="1" applyAlignment="1">
      <alignment horizontal="center" vertical="center"/>
    </xf>
    <xf numFmtId="0" fontId="0" fillId="13" borderId="38" xfId="0" applyFill="1" applyBorder="1"/>
    <xf numFmtId="174" fontId="15" fillId="13" borderId="38" xfId="0" applyNumberFormat="1" applyFont="1" applyFill="1" applyBorder="1" applyAlignment="1">
      <alignment horizontal="right" wrapText="1"/>
    </xf>
    <xf numFmtId="0" fontId="0" fillId="0" borderId="23" xfId="0" applyBorder="1" applyAlignment="1">
      <alignment horizontal="center"/>
    </xf>
    <xf numFmtId="165" fontId="15" fillId="0" borderId="23" xfId="1" applyNumberFormat="1" applyFont="1" applyFill="1" applyBorder="1" applyAlignment="1" applyProtection="1">
      <alignment horizontal="right" vertical="top" wrapText="1"/>
    </xf>
    <xf numFmtId="165" fontId="15" fillId="0" borderId="23" xfId="0" applyNumberFormat="1" applyFont="1" applyFill="1" applyBorder="1" applyAlignment="1">
      <alignment horizontal="center" vertical="center"/>
    </xf>
    <xf numFmtId="171" fontId="15" fillId="0" borderId="23" xfId="0" applyNumberFormat="1" applyFont="1" applyBorder="1" applyAlignment="1">
      <alignment wrapText="1"/>
    </xf>
    <xf numFmtId="0" fontId="15" fillId="0" borderId="28" xfId="0" applyFont="1" applyBorder="1" applyAlignment="1">
      <alignment horizontal="center" vertical="center" wrapText="1"/>
    </xf>
    <xf numFmtId="0" fontId="15" fillId="0" borderId="10" xfId="0" applyFont="1" applyBorder="1" applyAlignment="1">
      <alignment vertical="top" wrapText="1"/>
    </xf>
    <xf numFmtId="165" fontId="15" fillId="0" borderId="14" xfId="0" applyNumberFormat="1" applyFont="1" applyFill="1" applyBorder="1" applyAlignment="1">
      <alignment wrapText="1"/>
    </xf>
    <xf numFmtId="0" fontId="0" fillId="0" borderId="29" xfId="0" applyBorder="1"/>
    <xf numFmtId="165" fontId="15" fillId="0" borderId="1" xfId="0" applyNumberFormat="1" applyFont="1" applyFill="1" applyBorder="1" applyAlignment="1">
      <alignment wrapText="1"/>
    </xf>
    <xf numFmtId="165" fontId="15" fillId="0" borderId="32" xfId="0" applyNumberFormat="1" applyFont="1" applyFill="1" applyBorder="1" applyAlignment="1">
      <alignment wrapText="1"/>
    </xf>
    <xf numFmtId="0" fontId="15" fillId="0" borderId="32" xfId="0" applyFont="1" applyFill="1" applyBorder="1"/>
    <xf numFmtId="165" fontId="15" fillId="0" borderId="14" xfId="0" applyNumberFormat="1" applyFont="1" applyBorder="1" applyAlignment="1">
      <alignment vertical="top" wrapText="1"/>
    </xf>
    <xf numFmtId="165" fontId="15" fillId="0" borderId="34" xfId="0" applyNumberFormat="1" applyFont="1" applyBorder="1" applyAlignment="1">
      <alignment vertical="top" wrapText="1"/>
    </xf>
    <xf numFmtId="165" fontId="15" fillId="0" borderId="1" xfId="0" applyNumberFormat="1" applyFont="1" applyBorder="1" applyAlignment="1">
      <alignment vertical="top" wrapText="1"/>
    </xf>
    <xf numFmtId="165" fontId="15" fillId="0" borderId="32" xfId="0" applyNumberFormat="1" applyFont="1" applyFill="1" applyBorder="1" applyAlignment="1">
      <alignment vertical="top" wrapText="1"/>
    </xf>
    <xf numFmtId="165" fontId="15" fillId="0" borderId="26" xfId="0" applyNumberFormat="1" applyFont="1" applyBorder="1" applyAlignment="1">
      <alignment vertical="top" wrapText="1"/>
    </xf>
    <xf numFmtId="165" fontId="15" fillId="0" borderId="10" xfId="0" applyNumberFormat="1" applyFont="1" applyBorder="1" applyAlignment="1">
      <alignment vertical="top" wrapText="1"/>
    </xf>
    <xf numFmtId="0" fontId="15" fillId="0" borderId="3" xfId="0" applyFont="1" applyBorder="1" applyAlignment="1">
      <alignment horizontal="center" wrapText="1"/>
    </xf>
    <xf numFmtId="0" fontId="15" fillId="0" borderId="3" xfId="0" applyFont="1" applyFill="1" applyBorder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7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15" fillId="9" borderId="3" xfId="0" applyFont="1" applyFill="1" applyBorder="1" applyAlignment="1">
      <alignment horizont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38" xfId="0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9" borderId="23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5" xfId="0" applyFont="1" applyBorder="1" applyAlignment="1">
      <alignment horizont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14" borderId="23" xfId="0" applyFont="1" applyFill="1" applyBorder="1" applyAlignment="1">
      <alignment horizontal="center"/>
    </xf>
    <xf numFmtId="165" fontId="15" fillId="9" borderId="25" xfId="1" applyFont="1" applyFill="1" applyBorder="1" applyAlignment="1" applyProtection="1">
      <alignment horizontal="right" vertical="center" wrapText="1"/>
    </xf>
    <xf numFmtId="165" fontId="15" fillId="0" borderId="28" xfId="0" applyNumberFormat="1" applyFont="1" applyBorder="1" applyAlignment="1">
      <alignment horizontal="right" wrapText="1"/>
    </xf>
    <xf numFmtId="165" fontId="15" fillId="0" borderId="25" xfId="0" applyNumberFormat="1" applyFont="1" applyFill="1" applyBorder="1" applyAlignment="1">
      <alignment horizontal="right"/>
    </xf>
    <xf numFmtId="165" fontId="15" fillId="0" borderId="33" xfId="0" applyNumberFormat="1" applyFont="1" applyBorder="1" applyAlignment="1">
      <alignment horizontal="right" wrapText="1"/>
    </xf>
    <xf numFmtId="165" fontId="15" fillId="0" borderId="25" xfId="1" applyNumberFormat="1" applyFont="1" applyFill="1" applyBorder="1" applyAlignment="1" applyProtection="1">
      <alignment horizontal="right" wrapText="1"/>
    </xf>
    <xf numFmtId="165" fontId="15" fillId="0" borderId="24" xfId="0" applyNumberFormat="1" applyFont="1" applyFill="1" applyBorder="1" applyAlignment="1">
      <alignment horizontal="right"/>
    </xf>
    <xf numFmtId="165" fontId="15" fillId="0" borderId="33" xfId="0" applyNumberFormat="1" applyFont="1" applyFill="1" applyBorder="1" applyAlignment="1">
      <alignment horizontal="right"/>
    </xf>
    <xf numFmtId="165" fontId="15" fillId="0" borderId="25" xfId="1" applyNumberFormat="1" applyFont="1" applyFill="1" applyBorder="1" applyAlignment="1" applyProtection="1">
      <alignment horizontal="right" vertical="center" wrapText="1"/>
    </xf>
    <xf numFmtId="165" fontId="15" fillId="9" borderId="3" xfId="1" applyFont="1" applyFill="1" applyBorder="1" applyAlignment="1" applyProtection="1">
      <alignment horizontal="right" vertical="center" wrapText="1"/>
    </xf>
    <xf numFmtId="165" fontId="15" fillId="0" borderId="10" xfId="0" applyNumberFormat="1" applyFont="1" applyBorder="1" applyAlignment="1">
      <alignment horizontal="right" wrapText="1"/>
    </xf>
    <xf numFmtId="165" fontId="15" fillId="0" borderId="3" xfId="0" applyNumberFormat="1" applyFont="1" applyFill="1" applyBorder="1" applyAlignment="1">
      <alignment horizontal="right"/>
    </xf>
    <xf numFmtId="165" fontId="15" fillId="0" borderId="38" xfId="0" applyNumberFormat="1" applyFont="1" applyBorder="1" applyAlignment="1">
      <alignment horizontal="right" wrapText="1"/>
    </xf>
    <xf numFmtId="165" fontId="15" fillId="0" borderId="23" xfId="1" applyNumberFormat="1" applyFont="1" applyFill="1" applyBorder="1" applyAlignment="1" applyProtection="1">
      <alignment horizontal="right" vertical="center" wrapText="1"/>
    </xf>
    <xf numFmtId="0" fontId="15" fillId="0" borderId="0" xfId="0" applyFont="1" applyAlignment="1">
      <alignment wrapText="1"/>
    </xf>
    <xf numFmtId="165" fontId="15" fillId="0" borderId="27" xfId="0" applyNumberFormat="1" applyFont="1" applyFill="1" applyBorder="1" applyAlignment="1">
      <alignment horizontal="right"/>
    </xf>
    <xf numFmtId="165" fontId="15" fillId="0" borderId="38" xfId="0" applyNumberFormat="1" applyFont="1" applyFill="1" applyBorder="1" applyAlignment="1">
      <alignment horizontal="right"/>
    </xf>
    <xf numFmtId="165" fontId="15" fillId="0" borderId="3" xfId="1" applyNumberFormat="1" applyFont="1" applyFill="1" applyBorder="1" applyAlignment="1" applyProtection="1">
      <alignment horizontal="right" vertical="center" wrapText="1"/>
    </xf>
    <xf numFmtId="165" fontId="15" fillId="0" borderId="27" xfId="1" applyNumberFormat="1" applyFont="1" applyFill="1" applyBorder="1" applyAlignment="1" applyProtection="1">
      <alignment horizontal="right" wrapText="1"/>
    </xf>
    <xf numFmtId="0" fontId="15" fillId="0" borderId="10" xfId="0" applyNumberFormat="1" applyFont="1" applyBorder="1" applyAlignment="1">
      <alignment horizontal="right" wrapText="1"/>
    </xf>
    <xf numFmtId="165" fontId="15" fillId="0" borderId="33" xfId="0" applyNumberFormat="1" applyFont="1" applyFill="1" applyBorder="1" applyAlignment="1">
      <alignment horizontal="right" wrapText="1"/>
    </xf>
    <xf numFmtId="165" fontId="15" fillId="0" borderId="25" xfId="0" applyNumberFormat="1" applyFont="1" applyFill="1" applyBorder="1" applyAlignment="1">
      <alignment horizontal="right" wrapText="1"/>
    </xf>
    <xf numFmtId="165" fontId="15" fillId="0" borderId="14" xfId="0" applyNumberFormat="1" applyFont="1" applyFill="1" applyBorder="1" applyAlignment="1">
      <alignment horizontal="right" wrapText="1"/>
    </xf>
    <xf numFmtId="165" fontId="15" fillId="0" borderId="28" xfId="0" applyNumberFormat="1" applyFont="1" applyFill="1" applyBorder="1" applyAlignment="1">
      <alignment horizontal="right" wrapText="1"/>
    </xf>
    <xf numFmtId="165" fontId="15" fillId="0" borderId="24" xfId="0" applyNumberFormat="1" applyFont="1" applyFill="1" applyBorder="1" applyAlignment="1">
      <alignment horizontal="right" wrapText="1"/>
    </xf>
    <xf numFmtId="164" fontId="15" fillId="14" borderId="33" xfId="0" applyNumberFormat="1" applyFont="1" applyFill="1" applyBorder="1" applyAlignment="1">
      <alignment horizontal="right" wrapText="1"/>
    </xf>
    <xf numFmtId="1" fontId="15" fillId="0" borderId="23" xfId="0" applyNumberFormat="1" applyFont="1" applyFill="1" applyBorder="1" applyAlignment="1">
      <alignment horizontal="right" wrapText="1"/>
    </xf>
    <xf numFmtId="164" fontId="15" fillId="0" borderId="0" xfId="0" applyNumberFormat="1" applyFont="1"/>
    <xf numFmtId="169" fontId="15" fillId="0" borderId="0" xfId="0" applyNumberFormat="1" applyFont="1" applyFill="1" applyBorder="1" applyAlignment="1">
      <alignment horizontal="right" vertical="center"/>
    </xf>
    <xf numFmtId="164" fontId="15" fillId="0" borderId="0" xfId="0" applyNumberFormat="1" applyFont="1" applyFill="1" applyBorder="1"/>
    <xf numFmtId="0" fontId="15" fillId="14" borderId="0" xfId="0" applyFont="1" applyFill="1" applyAlignment="1">
      <alignment wrapText="1"/>
    </xf>
    <xf numFmtId="0" fontId="15" fillId="0" borderId="29" xfId="0" applyFont="1" applyBorder="1" applyAlignment="1">
      <alignment horizontal="center"/>
    </xf>
    <xf numFmtId="0" fontId="15" fillId="0" borderId="34" xfId="0" applyFont="1" applyBorder="1" applyAlignment="1">
      <alignment horizontal="center"/>
    </xf>
    <xf numFmtId="0" fontId="15" fillId="0" borderId="26" xfId="0" applyFont="1" applyBorder="1" applyAlignment="1">
      <alignment horizontal="center"/>
    </xf>
    <xf numFmtId="1" fontId="15" fillId="0" borderId="29" xfId="0" applyNumberFormat="1" applyFont="1" applyFill="1" applyBorder="1" applyAlignment="1">
      <alignment horizontal="center" vertical="center" wrapText="1"/>
    </xf>
    <xf numFmtId="1" fontId="15" fillId="0" borderId="34" xfId="0" applyNumberFormat="1" applyFont="1" applyFill="1" applyBorder="1" applyAlignment="1">
      <alignment horizontal="center" vertical="center" wrapText="1"/>
    </xf>
    <xf numFmtId="1" fontId="15" fillId="0" borderId="26" xfId="0" applyNumberFormat="1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wrapText="1"/>
    </xf>
    <xf numFmtId="0" fontId="15" fillId="0" borderId="24" xfId="0" applyFont="1" applyFill="1" applyBorder="1" applyAlignment="1">
      <alignment wrapText="1"/>
    </xf>
    <xf numFmtId="0" fontId="46" fillId="11" borderId="23" xfId="3" applyFont="1" applyFill="1" applyBorder="1" applyAlignment="1">
      <alignment horizontal="left" vertical="center"/>
    </xf>
    <xf numFmtId="0" fontId="48" fillId="0" borderId="2" xfId="0" applyFont="1" applyFill="1" applyBorder="1" applyAlignment="1">
      <alignment horizontal="center" wrapText="1"/>
    </xf>
    <xf numFmtId="0" fontId="0" fillId="0" borderId="23" xfId="0" applyFont="1" applyBorder="1" applyAlignment="1">
      <alignment wrapText="1"/>
    </xf>
    <xf numFmtId="0" fontId="0" fillId="0" borderId="23" xfId="0" applyFont="1" applyBorder="1"/>
    <xf numFmtId="0" fontId="0" fillId="0" borderId="23" xfId="0" applyFont="1" applyBorder="1" applyAlignment="1">
      <alignment horizontal="center"/>
    </xf>
    <xf numFmtId="0" fontId="7" fillId="0" borderId="0" xfId="3" applyFont="1" applyAlignment="1">
      <alignment horizontal="center"/>
    </xf>
    <xf numFmtId="0" fontId="37" fillId="11" borderId="0" xfId="0" applyFont="1" applyFill="1" applyAlignment="1">
      <alignment horizontal="center"/>
    </xf>
    <xf numFmtId="0" fontId="14" fillId="0" borderId="25" xfId="3" applyFont="1" applyBorder="1" applyAlignment="1">
      <alignment vertical="center"/>
    </xf>
    <xf numFmtId="0" fontId="15" fillId="0" borderId="23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/>
    </xf>
    <xf numFmtId="0" fontId="15" fillId="0" borderId="29" xfId="0" applyFont="1" applyBorder="1"/>
    <xf numFmtId="0" fontId="15" fillId="0" borderId="23" xfId="0" applyFont="1" applyBorder="1" applyAlignment="1">
      <alignment vertical="center" wrapText="1"/>
    </xf>
    <xf numFmtId="0" fontId="54" fillId="0" borderId="23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 wrapText="1"/>
    </xf>
    <xf numFmtId="0" fontId="15" fillId="0" borderId="2" xfId="0" applyFont="1" applyBorder="1" applyAlignment="1">
      <alignment vertical="top"/>
    </xf>
    <xf numFmtId="0" fontId="15" fillId="0" borderId="2" xfId="0" applyFont="1" applyBorder="1" applyAlignment="1"/>
    <xf numFmtId="0" fontId="15" fillId="0" borderId="2" xfId="0" applyFont="1" applyFill="1" applyBorder="1" applyAlignment="1">
      <alignment horizontal="left" vertical="center"/>
    </xf>
    <xf numFmtId="0" fontId="15" fillId="0" borderId="15" xfId="0" applyFont="1" applyFill="1" applyBorder="1" applyAlignment="1">
      <alignment horizontal="left" vertical="center"/>
    </xf>
    <xf numFmtId="0" fontId="15" fillId="0" borderId="32" xfId="0" applyFont="1" applyBorder="1" applyAlignment="1"/>
    <xf numFmtId="0" fontId="15" fillId="0" borderId="2" xfId="0" applyFont="1" applyFill="1" applyBorder="1" applyAlignment="1">
      <alignment horizontal="left"/>
    </xf>
    <xf numFmtId="0" fontId="15" fillId="9" borderId="2" xfId="0" applyFont="1" applyFill="1" applyBorder="1" applyAlignment="1"/>
    <xf numFmtId="0" fontId="15" fillId="0" borderId="23" xfId="0" applyFont="1" applyFill="1" applyBorder="1" applyAlignment="1">
      <alignment horizontal="left" vertical="center"/>
    </xf>
    <xf numFmtId="0" fontId="15" fillId="0" borderId="23" xfId="0" applyFont="1" applyBorder="1" applyAlignment="1"/>
    <xf numFmtId="0" fontId="15" fillId="12" borderId="23" xfId="0" applyFont="1" applyFill="1" applyBorder="1" applyAlignment="1"/>
    <xf numFmtId="0" fontId="15" fillId="13" borderId="23" xfId="0" applyFont="1" applyFill="1" applyBorder="1" applyAlignment="1"/>
    <xf numFmtId="0" fontId="15" fillId="13" borderId="23" xfId="0" applyFont="1" applyFill="1" applyBorder="1" applyAlignment="1">
      <alignment horizontal="justify"/>
    </xf>
    <xf numFmtId="0" fontId="37" fillId="11" borderId="23" xfId="0" applyFont="1" applyFill="1" applyBorder="1" applyAlignment="1"/>
    <xf numFmtId="0" fontId="15" fillId="9" borderId="23" xfId="0" applyFont="1" applyFill="1" applyBorder="1" applyAlignment="1">
      <alignment vertical="center"/>
    </xf>
    <xf numFmtId="0" fontId="15" fillId="9" borderId="23" xfId="0" applyFont="1" applyFill="1" applyBorder="1" applyAlignment="1">
      <alignment horizontal="left" vertical="center"/>
    </xf>
    <xf numFmtId="0" fontId="15" fillId="0" borderId="23" xfId="0" applyFont="1" applyBorder="1" applyAlignment="1">
      <alignment vertical="top"/>
    </xf>
    <xf numFmtId="0" fontId="15" fillId="0" borderId="23" xfId="0" applyFont="1" applyFill="1" applyBorder="1" applyAlignment="1"/>
    <xf numFmtId="0" fontId="15" fillId="0" borderId="2" xfId="0" applyFont="1" applyBorder="1" applyAlignment="1">
      <alignment horizontal="left" vertical="top"/>
    </xf>
    <xf numFmtId="0" fontId="15" fillId="0" borderId="2" xfId="0" applyFont="1" applyFill="1" applyBorder="1" applyAlignment="1">
      <alignment vertical="top"/>
    </xf>
    <xf numFmtId="0" fontId="0" fillId="0" borderId="23" xfId="0" applyBorder="1" applyAlignment="1"/>
    <xf numFmtId="0" fontId="0" fillId="0" borderId="23" xfId="0" applyFill="1" applyBorder="1" applyAlignment="1"/>
    <xf numFmtId="0" fontId="15" fillId="0" borderId="6" xfId="0" applyFont="1" applyBorder="1" applyAlignment="1"/>
    <xf numFmtId="0" fontId="15" fillId="0" borderId="2" xfId="0" applyFont="1" applyBorder="1" applyAlignment="1">
      <alignment horizontal="justify" vertical="top"/>
    </xf>
    <xf numFmtId="0" fontId="15" fillId="0" borderId="6" xfId="0" applyFont="1" applyBorder="1" applyAlignment="1">
      <alignment horizontal="justify" vertical="top"/>
    </xf>
    <xf numFmtId="0" fontId="15" fillId="0" borderId="15" xfId="0" applyFont="1" applyBorder="1" applyAlignment="1">
      <alignment vertical="top"/>
    </xf>
    <xf numFmtId="0" fontId="15" fillId="0" borderId="34" xfId="0" applyFont="1" applyBorder="1" applyAlignment="1">
      <alignment horizontal="right" vertical="top"/>
    </xf>
    <xf numFmtId="0" fontId="15" fillId="0" borderId="26" xfId="0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5" fillId="0" borderId="15" xfId="0" applyFont="1" applyBorder="1" applyAlignment="1"/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Alignment="1"/>
    <xf numFmtId="0" fontId="15" fillId="0" borderId="2" xfId="0" applyFont="1" applyFill="1" applyBorder="1" applyAlignment="1"/>
    <xf numFmtId="0" fontId="15" fillId="0" borderId="32" xfId="0" applyFont="1" applyFill="1" applyBorder="1" applyAlignment="1"/>
    <xf numFmtId="0" fontId="15" fillId="0" borderId="6" xfId="0" applyFont="1" applyFill="1" applyBorder="1" applyAlignment="1">
      <alignment horizontal="left"/>
    </xf>
    <xf numFmtId="0" fontId="15" fillId="0" borderId="2" xfId="0" applyFont="1" applyFill="1" applyBorder="1" applyAlignment="1">
      <alignment horizontal="justify"/>
    </xf>
    <xf numFmtId="0" fontId="15" fillId="0" borderId="6" xfId="0" applyFont="1" applyFill="1" applyBorder="1" applyAlignment="1">
      <alignment horizontal="justify"/>
    </xf>
    <xf numFmtId="0" fontId="15" fillId="0" borderId="15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5" fillId="0" borderId="6" xfId="0" applyFont="1" applyFill="1" applyBorder="1" applyAlignment="1"/>
    <xf numFmtId="0" fontId="15" fillId="14" borderId="23" xfId="0" applyFont="1" applyFill="1" applyBorder="1" applyAlignment="1"/>
    <xf numFmtId="0" fontId="15" fillId="14" borderId="23" xfId="0" applyFont="1" applyFill="1" applyBorder="1" applyAlignment="1">
      <alignment vertical="justify"/>
    </xf>
    <xf numFmtId="0" fontId="15" fillId="14" borderId="0" xfId="0" applyFont="1" applyFill="1" applyAlignment="1"/>
    <xf numFmtId="0" fontId="0" fillId="0" borderId="0" xfId="0" applyAlignment="1"/>
    <xf numFmtId="0" fontId="10" fillId="3" borderId="15" xfId="3" applyFont="1" applyFill="1" applyBorder="1" applyAlignment="1">
      <alignment vertical="center"/>
    </xf>
    <xf numFmtId="0" fontId="10" fillId="3" borderId="6" xfId="3" applyFont="1" applyFill="1" applyBorder="1" applyAlignment="1">
      <alignment vertical="center"/>
    </xf>
    <xf numFmtId="0" fontId="15" fillId="12" borderId="35" xfId="0" applyFont="1" applyFill="1" applyBorder="1" applyAlignment="1">
      <alignment horizontal="center" vertical="top" wrapText="1"/>
    </xf>
    <xf numFmtId="0" fontId="15" fillId="12" borderId="0" xfId="0" applyFont="1" applyFill="1" applyBorder="1" applyAlignment="1">
      <alignment horizontal="center" vertical="top" wrapText="1"/>
    </xf>
    <xf numFmtId="0" fontId="15" fillId="12" borderId="21" xfId="0" applyFont="1" applyFill="1" applyBorder="1" applyAlignment="1">
      <alignment horizontal="center" vertical="top" wrapText="1"/>
    </xf>
    <xf numFmtId="0" fontId="38" fillId="0" borderId="39" xfId="0" applyFont="1" applyFill="1" applyBorder="1" applyAlignment="1">
      <alignment horizontal="center" vertical="top" wrapText="1"/>
    </xf>
    <xf numFmtId="0" fontId="38" fillId="0" borderId="40" xfId="0" applyFont="1" applyFill="1" applyBorder="1" applyAlignment="1">
      <alignment horizontal="center" vertical="top" wrapText="1"/>
    </xf>
    <xf numFmtId="0" fontId="38" fillId="0" borderId="41" xfId="0" applyFont="1" applyFill="1" applyBorder="1" applyAlignment="1">
      <alignment horizontal="center" vertical="top" wrapText="1"/>
    </xf>
    <xf numFmtId="0" fontId="15" fillId="0" borderId="23" xfId="0" applyFont="1" applyBorder="1" applyAlignment="1">
      <alignment horizontal="left" wrapText="1"/>
    </xf>
    <xf numFmtId="164" fontId="15" fillId="0" borderId="23" xfId="6" applyFont="1" applyBorder="1"/>
    <xf numFmtId="0" fontId="38" fillId="0" borderId="35" xfId="0" applyFont="1" applyFill="1" applyBorder="1" applyAlignment="1">
      <alignment vertical="top" wrapText="1"/>
    </xf>
    <xf numFmtId="0" fontId="38" fillId="0" borderId="0" xfId="0" applyFont="1" applyFill="1" applyBorder="1" applyAlignment="1">
      <alignment vertical="top" wrapText="1"/>
    </xf>
    <xf numFmtId="167" fontId="55" fillId="8" borderId="2" xfId="3" applyNumberFormat="1" applyFont="1" applyFill="1" applyBorder="1" applyAlignment="1">
      <alignment horizontal="center" vertical="center" wrapText="1"/>
    </xf>
    <xf numFmtId="0" fontId="14" fillId="0" borderId="0" xfId="3" applyFont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left" vertical="center" wrapText="1"/>
    </xf>
    <xf numFmtId="170" fontId="14" fillId="8" borderId="23" xfId="3" applyNumberFormat="1" applyFont="1" applyFill="1" applyBorder="1" applyAlignment="1">
      <alignment horizontal="center" vertical="center" wrapText="1"/>
    </xf>
    <xf numFmtId="170" fontId="7" fillId="8" borderId="23" xfId="3" applyNumberFormat="1" applyFont="1" applyFill="1" applyBorder="1" applyAlignment="1">
      <alignment horizontal="center" vertical="center"/>
    </xf>
    <xf numFmtId="167" fontId="14" fillId="8" borderId="23" xfId="3" applyNumberFormat="1" applyFont="1" applyFill="1" applyBorder="1" applyAlignment="1">
      <alignment horizontal="center" vertical="center" wrapText="1"/>
    </xf>
    <xf numFmtId="0" fontId="14" fillId="15" borderId="23" xfId="3" applyFont="1" applyFill="1" applyBorder="1" applyAlignment="1">
      <alignment horizontal="center" vertical="center" wrapText="1"/>
    </xf>
    <xf numFmtId="0" fontId="14" fillId="15" borderId="23" xfId="3" applyFont="1" applyFill="1" applyBorder="1" applyAlignment="1">
      <alignment horizontal="left" vertical="center" wrapText="1"/>
    </xf>
    <xf numFmtId="170" fontId="14" fillId="15" borderId="23" xfId="3" applyNumberFormat="1" applyFont="1" applyFill="1" applyBorder="1" applyAlignment="1">
      <alignment horizontal="center" vertical="center" wrapText="1"/>
    </xf>
    <xf numFmtId="170" fontId="18" fillId="15" borderId="23" xfId="3" applyNumberFormat="1" applyFont="1" applyFill="1" applyBorder="1" applyAlignment="1">
      <alignment horizontal="center" vertical="center" wrapText="1"/>
    </xf>
    <xf numFmtId="167" fontId="55" fillId="8" borderId="23" xfId="3" applyNumberFormat="1" applyFont="1" applyFill="1" applyBorder="1" applyAlignment="1">
      <alignment horizontal="center" vertical="center" wrapText="1"/>
    </xf>
    <xf numFmtId="170" fontId="14" fillId="8" borderId="23" xfId="3" applyNumberFormat="1" applyFont="1" applyFill="1" applyBorder="1" applyAlignment="1">
      <alignment horizontal="left" vertical="center" wrapText="1"/>
    </xf>
    <xf numFmtId="167" fontId="7" fillId="8" borderId="23" xfId="3" applyNumberFormat="1" applyFont="1" applyFill="1" applyBorder="1" applyAlignment="1">
      <alignment horizontal="center" vertical="center" wrapText="1"/>
    </xf>
    <xf numFmtId="0" fontId="14" fillId="0" borderId="23" xfId="3" applyFont="1" applyFill="1" applyBorder="1" applyAlignment="1">
      <alignment horizontal="center" vertical="center" wrapText="1"/>
    </xf>
    <xf numFmtId="170" fontId="7" fillId="8" borderId="23" xfId="3" applyNumberFormat="1" applyFont="1" applyFill="1" applyBorder="1" applyAlignment="1">
      <alignment horizontal="center" vertical="center" wrapText="1"/>
    </xf>
    <xf numFmtId="167" fontId="17" fillId="15" borderId="23" xfId="3" applyNumberFormat="1" applyFont="1" applyFill="1" applyBorder="1" applyAlignment="1">
      <alignment horizontal="center" vertical="center" wrapText="1"/>
    </xf>
    <xf numFmtId="167" fontId="7" fillId="8" borderId="23" xfId="3" applyNumberFormat="1" applyFont="1" applyFill="1" applyBorder="1" applyAlignment="1">
      <alignment vertical="center" wrapText="1"/>
    </xf>
    <xf numFmtId="170" fontId="7" fillId="8" borderId="23" xfId="3" applyNumberFormat="1" applyFont="1" applyFill="1" applyBorder="1" applyAlignment="1">
      <alignment vertical="center" wrapText="1"/>
    </xf>
    <xf numFmtId="0" fontId="7" fillId="0" borderId="23" xfId="3" applyFont="1" applyBorder="1"/>
    <xf numFmtId="0" fontId="14" fillId="0" borderId="23" xfId="3" applyFont="1" applyFill="1" applyBorder="1" applyAlignment="1">
      <alignment vertical="center" wrapText="1"/>
    </xf>
    <xf numFmtId="0" fontId="14" fillId="0" borderId="23" xfId="3" applyFont="1" applyBorder="1" applyAlignment="1">
      <alignment vertical="center" wrapText="1"/>
    </xf>
    <xf numFmtId="170" fontId="15" fillId="15" borderId="23" xfId="3" applyNumberFormat="1" applyFont="1" applyFill="1" applyBorder="1" applyAlignment="1">
      <alignment horizontal="center" vertical="center" wrapText="1"/>
    </xf>
    <xf numFmtId="170" fontId="14" fillId="15" borderId="23" xfId="3" applyNumberFormat="1" applyFont="1" applyFill="1" applyBorder="1" applyAlignment="1">
      <alignment horizontal="center" vertical="center"/>
    </xf>
    <xf numFmtId="170" fontId="18" fillId="15" borderId="23" xfId="3" applyNumberFormat="1" applyFont="1" applyFill="1" applyBorder="1"/>
    <xf numFmtId="167" fontId="19" fillId="15" borderId="23" xfId="3" applyNumberFormat="1" applyFont="1" applyFill="1" applyBorder="1" applyAlignment="1">
      <alignment horizontal="center" vertical="center" wrapText="1"/>
    </xf>
    <xf numFmtId="170" fontId="44" fillId="0" borderId="0" xfId="3" applyNumberFormat="1" applyFont="1"/>
    <xf numFmtId="0" fontId="10" fillId="4" borderId="0" xfId="3" applyFont="1" applyFill="1" applyBorder="1" applyAlignment="1">
      <alignment horizontal="right" vertical="center"/>
    </xf>
    <xf numFmtId="0" fontId="25" fillId="0" borderId="0" xfId="3" applyFont="1" applyBorder="1" applyAlignment="1">
      <alignment horizontal="center" vertical="center" wrapText="1"/>
    </xf>
    <xf numFmtId="0" fontId="12" fillId="0" borderId="0" xfId="3" applyFont="1" applyFill="1" applyBorder="1" applyAlignment="1">
      <alignment horizontal="center" vertical="top" wrapText="1"/>
    </xf>
    <xf numFmtId="165" fontId="10" fillId="0" borderId="0" xfId="3" applyNumberFormat="1" applyFont="1" applyFill="1" applyBorder="1" applyAlignment="1">
      <alignment horizontal="center" vertical="center" wrapText="1"/>
    </xf>
    <xf numFmtId="0" fontId="18" fillId="0" borderId="35" xfId="3" applyFont="1" applyFill="1" applyBorder="1" applyAlignment="1">
      <alignment horizontal="left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10" fillId="0" borderId="0" xfId="3" applyFont="1" applyFill="1" applyBorder="1" applyAlignment="1">
      <alignment horizontal="right" vertical="center"/>
    </xf>
    <xf numFmtId="165" fontId="10" fillId="0" borderId="35" xfId="3" applyNumberFormat="1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top" wrapText="1"/>
    </xf>
    <xf numFmtId="165" fontId="10" fillId="4" borderId="0" xfId="3" applyNumberFormat="1" applyFont="1" applyFill="1" applyBorder="1" applyAlignment="1">
      <alignment horizontal="center" vertical="center" wrapText="1"/>
    </xf>
    <xf numFmtId="170" fontId="10" fillId="4" borderId="0" xfId="3" applyNumberFormat="1" applyFont="1" applyFill="1" applyBorder="1" applyAlignment="1">
      <alignment horizontal="center" vertical="center" wrapText="1"/>
    </xf>
    <xf numFmtId="0" fontId="18" fillId="0" borderId="35" xfId="3" applyFont="1" applyBorder="1" applyAlignment="1">
      <alignment horizontal="left" vertical="center" wrapText="1"/>
    </xf>
    <xf numFmtId="0" fontId="32" fillId="0" borderId="0" xfId="3" applyFont="1" applyFill="1" applyBorder="1" applyAlignment="1">
      <alignment horizontal="center" vertical="top" wrapText="1"/>
    </xf>
    <xf numFmtId="165" fontId="10" fillId="4" borderId="42" xfId="3" applyNumberFormat="1" applyFont="1" applyFill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top" wrapText="1"/>
    </xf>
    <xf numFmtId="0" fontId="14" fillId="0" borderId="23" xfId="3" applyFont="1" applyBorder="1" applyAlignment="1">
      <alignment horizontal="left" vertical="center" wrapText="1"/>
    </xf>
    <xf numFmtId="170" fontId="14" fillId="0" borderId="23" xfId="3" applyNumberFormat="1" applyFont="1" applyFill="1" applyBorder="1" applyAlignment="1">
      <alignment horizontal="center" vertical="center" wrapText="1"/>
    </xf>
    <xf numFmtId="170" fontId="0" fillId="0" borderId="23" xfId="0" applyNumberFormat="1" applyBorder="1"/>
    <xf numFmtId="0" fontId="18" fillId="0" borderId="23" xfId="3" applyFont="1" applyBorder="1" applyAlignment="1">
      <alignment horizontal="left" vertical="center" wrapText="1"/>
    </xf>
    <xf numFmtId="0" fontId="18" fillId="0" borderId="23" xfId="3" applyFont="1" applyBorder="1" applyAlignment="1">
      <alignment horizontal="center" vertical="center" wrapText="1"/>
    </xf>
    <xf numFmtId="0" fontId="10" fillId="4" borderId="23" xfId="3" applyFont="1" applyFill="1" applyBorder="1" applyAlignment="1">
      <alignment horizontal="right" vertical="center"/>
    </xf>
    <xf numFmtId="170" fontId="10" fillId="4" borderId="23" xfId="3" applyNumberFormat="1" applyFont="1" applyFill="1" applyBorder="1" applyAlignment="1">
      <alignment horizontal="center" vertical="center" wrapText="1"/>
    </xf>
    <xf numFmtId="170" fontId="10" fillId="4" borderId="23" xfId="3" applyNumberFormat="1" applyFont="1" applyFill="1" applyBorder="1" applyAlignment="1">
      <alignment horizontal="right" vertical="center"/>
    </xf>
    <xf numFmtId="0" fontId="18" fillId="0" borderId="25" xfId="3" applyFont="1" applyBorder="1" applyAlignment="1">
      <alignment horizontal="left" vertical="center" wrapText="1"/>
    </xf>
    <xf numFmtId="0" fontId="7" fillId="0" borderId="23" xfId="3" applyFont="1" applyBorder="1" applyAlignment="1">
      <alignment horizontal="center"/>
    </xf>
    <xf numFmtId="170" fontId="14" fillId="0" borderId="23" xfId="3" applyNumberFormat="1" applyFont="1" applyBorder="1" applyAlignment="1">
      <alignment horizontal="center" vertical="center" wrapText="1"/>
    </xf>
    <xf numFmtId="170" fontId="18" fillId="0" borderId="23" xfId="3" applyNumberFormat="1" applyFont="1" applyBorder="1"/>
    <xf numFmtId="166" fontId="19" fillId="0" borderId="23" xfId="3" applyNumberFormat="1" applyFont="1" applyFill="1" applyBorder="1" applyAlignment="1">
      <alignment horizontal="left" vertical="center" wrapText="1"/>
    </xf>
    <xf numFmtId="165" fontId="10" fillId="4" borderId="23" xfId="3" applyNumberFormat="1" applyFont="1" applyFill="1" applyBorder="1" applyAlignment="1">
      <alignment horizontal="center" vertical="center" wrapText="1"/>
    </xf>
    <xf numFmtId="0" fontId="18" fillId="0" borderId="12" xfId="3" applyFont="1" applyBorder="1" applyAlignment="1">
      <alignment horizontal="left" vertical="center" wrapText="1"/>
    </xf>
    <xf numFmtId="14" fontId="16" fillId="0" borderId="10" xfId="3" applyNumberFormat="1" applyFont="1" applyFill="1" applyBorder="1" applyAlignment="1">
      <alignment horizontal="left" vertical="center" wrapText="1"/>
    </xf>
    <xf numFmtId="167" fontId="14" fillId="8" borderId="3" xfId="3" applyNumberFormat="1" applyFont="1" applyFill="1" applyBorder="1" applyAlignment="1">
      <alignment vertical="center" wrapText="1"/>
    </xf>
    <xf numFmtId="167" fontId="19" fillId="15" borderId="3" xfId="3" applyNumberFormat="1" applyFont="1" applyFill="1" applyBorder="1" applyAlignment="1">
      <alignment horizontal="left" vertical="center" wrapText="1"/>
    </xf>
    <xf numFmtId="170" fontId="14" fillId="6" borderId="23" xfId="3" applyNumberFormat="1" applyFont="1" applyFill="1" applyBorder="1" applyAlignment="1">
      <alignment horizontal="center" vertical="center" wrapText="1"/>
    </xf>
    <xf numFmtId="0" fontId="14" fillId="6" borderId="23" xfId="3" applyFont="1" applyFill="1" applyBorder="1" applyAlignment="1">
      <alignment vertical="center" wrapText="1"/>
    </xf>
    <xf numFmtId="170" fontId="18" fillId="0" borderId="23" xfId="3" applyNumberFormat="1" applyFont="1" applyBorder="1" applyAlignment="1">
      <alignment horizontal="center" vertical="center" wrapText="1"/>
    </xf>
    <xf numFmtId="0" fontId="14" fillId="6" borderId="23" xfId="3" applyFont="1" applyFill="1" applyBorder="1" applyAlignment="1">
      <alignment vertical="top" wrapText="1"/>
    </xf>
    <xf numFmtId="170" fontId="14" fillId="0" borderId="23" xfId="3" applyNumberFormat="1" applyFont="1" applyBorder="1" applyAlignment="1">
      <alignment vertical="center"/>
    </xf>
    <xf numFmtId="170" fontId="14" fillId="0" borderId="23" xfId="3" applyNumberFormat="1" applyFont="1" applyBorder="1" applyAlignment="1">
      <alignment horizontal="center" vertical="center"/>
    </xf>
    <xf numFmtId="170" fontId="14" fillId="0" borderId="23" xfId="3" applyNumberFormat="1" applyFont="1" applyBorder="1" applyAlignment="1">
      <alignment horizontal="center"/>
    </xf>
    <xf numFmtId="170" fontId="15" fillId="0" borderId="23" xfId="3" applyNumberFormat="1" applyFont="1" applyBorder="1" applyAlignment="1">
      <alignment horizontal="center" vertical="center" wrapText="1"/>
    </xf>
    <xf numFmtId="170" fontId="15" fillId="0" borderId="23" xfId="3" applyNumberFormat="1" applyFont="1" applyFill="1" applyBorder="1" applyAlignment="1">
      <alignment horizontal="center" vertical="center" wrapText="1"/>
    </xf>
    <xf numFmtId="170" fontId="10" fillId="0" borderId="23" xfId="3" applyNumberFormat="1" applyFont="1" applyBorder="1" applyAlignment="1">
      <alignment horizontal="center" vertical="center" wrapText="1"/>
    </xf>
    <xf numFmtId="170" fontId="35" fillId="0" borderId="23" xfId="3" applyNumberFormat="1" applyFont="1" applyBorder="1" applyAlignment="1">
      <alignment horizontal="center" vertical="center" wrapText="1"/>
    </xf>
    <xf numFmtId="170" fontId="7" fillId="0" borderId="23" xfId="3" applyNumberFormat="1" applyFont="1" applyBorder="1"/>
    <xf numFmtId="0" fontId="18" fillId="0" borderId="24" xfId="3" applyFont="1" applyBorder="1" applyAlignment="1">
      <alignment horizontal="left" vertical="center" wrapText="1"/>
    </xf>
    <xf numFmtId="0" fontId="12" fillId="0" borderId="43" xfId="3" applyFont="1" applyBorder="1" applyAlignment="1">
      <alignment vertical="center" wrapText="1"/>
    </xf>
    <xf numFmtId="0" fontId="12" fillId="0" borderId="44" xfId="3" applyFont="1" applyBorder="1" applyAlignment="1">
      <alignment vertical="center" wrapText="1"/>
    </xf>
    <xf numFmtId="0" fontId="18" fillId="0" borderId="45" xfId="3" applyFont="1" applyBorder="1" applyAlignment="1">
      <alignment horizontal="left" vertical="center" wrapText="1"/>
    </xf>
    <xf numFmtId="0" fontId="32" fillId="0" borderId="46" xfId="3" applyFont="1" applyBorder="1" applyAlignment="1">
      <alignment horizontal="center" vertical="top" wrapText="1"/>
    </xf>
    <xf numFmtId="167" fontId="17" fillId="15" borderId="3" xfId="3" applyNumberFormat="1" applyFont="1" applyFill="1" applyBorder="1" applyAlignment="1">
      <alignment horizontal="left" vertical="center" wrapText="1"/>
    </xf>
    <xf numFmtId="167" fontId="34" fillId="15" borderId="3" xfId="3" applyNumberFormat="1" applyFont="1" applyFill="1" applyBorder="1" applyAlignment="1">
      <alignment horizontal="left" vertical="center" wrapText="1"/>
    </xf>
    <xf numFmtId="167" fontId="14" fillId="8" borderId="3" xfId="3" applyNumberFormat="1" applyFont="1" applyFill="1" applyBorder="1" applyAlignment="1">
      <alignment horizontal="center" vertical="center" wrapText="1"/>
    </xf>
    <xf numFmtId="167" fontId="17" fillId="0" borderId="3" xfId="3" applyNumberFormat="1" applyFont="1" applyFill="1" applyBorder="1" applyAlignment="1">
      <alignment horizontal="left" vertical="center" wrapText="1"/>
    </xf>
    <xf numFmtId="0" fontId="14" fillId="0" borderId="23" xfId="3" applyFont="1" applyFill="1" applyBorder="1" applyAlignment="1">
      <alignment horizontal="left" vertical="center" wrapText="1"/>
    </xf>
    <xf numFmtId="170" fontId="14" fillId="0" borderId="23" xfId="3" applyNumberFormat="1" applyFont="1" applyFill="1" applyBorder="1" applyAlignment="1">
      <alignment horizontal="left" vertical="center" wrapText="1"/>
    </xf>
    <xf numFmtId="170" fontId="7" fillId="0" borderId="23" xfId="3" applyNumberFormat="1" applyFont="1" applyBorder="1" applyAlignment="1">
      <alignment horizontal="right" vertical="center"/>
    </xf>
    <xf numFmtId="0" fontId="18" fillId="0" borderId="24" xfId="3" applyFont="1" applyBorder="1" applyAlignment="1">
      <alignment vertical="center" wrapText="1"/>
    </xf>
    <xf numFmtId="0" fontId="18" fillId="0" borderId="14" xfId="3" applyFont="1" applyBorder="1" applyAlignment="1">
      <alignment vertical="center" wrapText="1"/>
    </xf>
    <xf numFmtId="0" fontId="18" fillId="0" borderId="28" xfId="3" applyFont="1" applyBorder="1" applyAlignment="1">
      <alignment vertical="center" wrapText="1"/>
    </xf>
    <xf numFmtId="0" fontId="18" fillId="0" borderId="45" xfId="3" applyFont="1" applyBorder="1" applyAlignment="1">
      <alignment horizontal="center" vertical="center" wrapText="1"/>
    </xf>
    <xf numFmtId="167" fontId="14" fillId="15" borderId="3" xfId="3" applyNumberFormat="1" applyFont="1" applyFill="1" applyBorder="1" applyAlignment="1">
      <alignment horizontal="left" vertical="center" wrapText="1"/>
    </xf>
    <xf numFmtId="167" fontId="17" fillId="0" borderId="10" xfId="3" applyNumberFormat="1" applyFont="1" applyFill="1" applyBorder="1" applyAlignment="1">
      <alignment horizontal="left" vertical="center" wrapText="1"/>
    </xf>
    <xf numFmtId="170" fontId="14" fillId="0" borderId="23" xfId="3" applyNumberFormat="1" applyFont="1" applyBorder="1"/>
    <xf numFmtId="0" fontId="14" fillId="0" borderId="14" xfId="3" applyFont="1" applyBorder="1" applyAlignment="1">
      <alignment horizontal="left" vertical="center" wrapText="1"/>
    </xf>
    <xf numFmtId="0" fontId="18" fillId="0" borderId="25" xfId="3" applyFont="1" applyBorder="1" applyAlignment="1">
      <alignment horizontal="center" vertical="center" wrapText="1"/>
    </xf>
    <xf numFmtId="0" fontId="7" fillId="15" borderId="3" xfId="3" applyFont="1" applyFill="1" applyBorder="1" applyAlignment="1"/>
    <xf numFmtId="167" fontId="14" fillId="6" borderId="3" xfId="4" applyNumberFormat="1" applyFont="1" applyFill="1" applyBorder="1" applyAlignment="1">
      <alignment horizontal="center" vertical="center" wrapText="1"/>
    </xf>
    <xf numFmtId="167" fontId="14" fillId="0" borderId="3" xfId="4" applyNumberFormat="1" applyFont="1" applyBorder="1" applyAlignment="1">
      <alignment horizontal="center" vertical="center" wrapText="1"/>
    </xf>
    <xf numFmtId="0" fontId="14" fillId="0" borderId="23" xfId="4" applyFont="1" applyBorder="1" applyAlignment="1">
      <alignment horizontal="left" vertical="center" wrapText="1"/>
    </xf>
    <xf numFmtId="170" fontId="14" fillId="0" borderId="23" xfId="4" applyNumberFormat="1" applyFont="1" applyBorder="1" applyAlignment="1">
      <alignment horizontal="center" vertical="center" wrapText="1"/>
    </xf>
    <xf numFmtId="167" fontId="14" fillId="0" borderId="23" xfId="4" applyNumberFormat="1" applyFont="1" applyBorder="1" applyAlignment="1">
      <alignment horizontal="center" vertical="center" wrapText="1"/>
    </xf>
    <xf numFmtId="0" fontId="14" fillId="6" borderId="23" xfId="4" applyFont="1" applyFill="1" applyBorder="1" applyAlignment="1">
      <alignment vertical="center" wrapText="1"/>
    </xf>
    <xf numFmtId="170" fontId="14" fillId="6" borderId="23" xfId="4" applyNumberFormat="1" applyFont="1" applyFill="1" applyBorder="1" applyAlignment="1">
      <alignment horizontal="center" vertical="center" wrapText="1"/>
    </xf>
    <xf numFmtId="170" fontId="14" fillId="6" borderId="23" xfId="4" applyNumberFormat="1" applyFont="1" applyFill="1" applyBorder="1" applyAlignment="1">
      <alignment vertical="center" wrapText="1"/>
    </xf>
    <xf numFmtId="170" fontId="14" fillId="0" borderId="23" xfId="4" applyNumberFormat="1" applyFont="1" applyBorder="1" applyAlignment="1">
      <alignment horizontal="left" vertical="center" wrapText="1"/>
    </xf>
    <xf numFmtId="0" fontId="14" fillId="4" borderId="23" xfId="3" applyFont="1" applyFill="1" applyBorder="1" applyAlignment="1">
      <alignment horizontal="center" vertical="center" wrapText="1"/>
    </xf>
    <xf numFmtId="0" fontId="14" fillId="0" borderId="47" xfId="3" applyFont="1" applyBorder="1" applyAlignment="1">
      <alignment horizontal="center" vertical="center" wrapText="1"/>
    </xf>
    <xf numFmtId="167" fontId="33" fillId="0" borderId="3" xfId="3" applyNumberFormat="1" applyFont="1" applyFill="1" applyBorder="1" applyAlignment="1">
      <alignment horizontal="left" vertical="center" wrapText="1"/>
    </xf>
    <xf numFmtId="0" fontId="10" fillId="0" borderId="23" xfId="3" applyFont="1" applyFill="1" applyBorder="1" applyAlignment="1">
      <alignment horizontal="center" vertical="center" wrapText="1"/>
    </xf>
    <xf numFmtId="170" fontId="10" fillId="0" borderId="23" xfId="3" applyNumberFormat="1" applyFont="1" applyFill="1" applyBorder="1" applyAlignment="1">
      <alignment horizontal="center" vertical="center" wrapText="1"/>
    </xf>
    <xf numFmtId="170" fontId="7" fillId="0" borderId="23" xfId="3" applyNumberFormat="1" applyFont="1" applyBorder="1" applyAlignment="1">
      <alignment horizontal="center" vertical="center"/>
    </xf>
    <xf numFmtId="167" fontId="7" fillId="0" borderId="23" xfId="3" applyNumberFormat="1" applyFont="1" applyFill="1" applyBorder="1" applyAlignment="1">
      <alignment horizontal="center" vertical="center" wrapText="1"/>
    </xf>
    <xf numFmtId="170" fontId="7" fillId="0" borderId="23" xfId="3" applyNumberFormat="1" applyFont="1" applyFill="1" applyBorder="1" applyAlignment="1">
      <alignment horizontal="center" vertical="center"/>
    </xf>
    <xf numFmtId="165" fontId="12" fillId="0" borderId="23" xfId="3" applyNumberFormat="1" applyFont="1" applyBorder="1" applyAlignment="1">
      <alignment vertical="center"/>
    </xf>
    <xf numFmtId="170" fontId="14" fillId="0" borderId="23" xfId="3" applyNumberFormat="1" applyFont="1" applyBorder="1" applyAlignment="1">
      <alignment horizontal="center" vertical="center" wrapText="1"/>
    </xf>
    <xf numFmtId="170" fontId="14" fillId="6" borderId="23" xfId="3" applyNumberFormat="1" applyFont="1" applyFill="1" applyBorder="1" applyAlignment="1">
      <alignment horizontal="center" vertical="center" wrapText="1"/>
    </xf>
    <xf numFmtId="0" fontId="5" fillId="0" borderId="44" xfId="3" applyFont="1" applyFill="1" applyBorder="1" applyAlignment="1">
      <alignment horizontal="center"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center" vertical="center" wrapText="1"/>
    </xf>
    <xf numFmtId="0" fontId="12" fillId="16" borderId="3" xfId="3" applyFont="1" applyFill="1" applyBorder="1" applyAlignment="1">
      <alignment horizontal="center" vertical="center" wrapText="1"/>
    </xf>
    <xf numFmtId="0" fontId="12" fillId="16" borderId="2" xfId="3" applyFont="1" applyFill="1" applyBorder="1" applyAlignment="1">
      <alignment horizontal="center" vertical="center" wrapText="1"/>
    </xf>
    <xf numFmtId="0" fontId="5" fillId="0" borderId="21" xfId="3" applyFont="1" applyFill="1" applyBorder="1" applyAlignment="1">
      <alignment horizontal="center" vertical="center" wrapText="1"/>
    </xf>
    <xf numFmtId="0" fontId="12" fillId="0" borderId="48" xfId="3" applyFont="1" applyFill="1" applyBorder="1" applyAlignment="1">
      <alignment horizontal="center" vertical="center" wrapText="1"/>
    </xf>
    <xf numFmtId="0" fontId="12" fillId="0" borderId="26" xfId="3" applyFont="1" applyFill="1" applyBorder="1" applyAlignment="1">
      <alignment horizontal="center" vertical="center" wrapText="1"/>
    </xf>
    <xf numFmtId="0" fontId="12" fillId="3" borderId="27" xfId="3" applyFont="1" applyFill="1" applyBorder="1" applyAlignment="1">
      <alignment horizontal="center" vertical="center" wrapText="1"/>
    </xf>
    <xf numFmtId="0" fontId="12" fillId="3" borderId="10" xfId="3" applyFont="1" applyFill="1" applyBorder="1" applyAlignment="1">
      <alignment horizontal="center" vertical="center" wrapText="1"/>
    </xf>
    <xf numFmtId="0" fontId="12" fillId="0" borderId="29" xfId="3" applyFont="1" applyFill="1" applyBorder="1" applyAlignment="1">
      <alignment horizontal="center" vertical="center" wrapText="1"/>
    </xf>
    <xf numFmtId="0" fontId="12" fillId="10" borderId="4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center" vertical="center" wrapText="1"/>
    </xf>
    <xf numFmtId="0" fontId="10" fillId="3" borderId="2" xfId="3" applyFont="1" applyFill="1" applyBorder="1" applyAlignment="1">
      <alignment horizontal="left" vertical="center" wrapText="1"/>
    </xf>
    <xf numFmtId="0" fontId="21" fillId="5" borderId="5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top" wrapText="1"/>
    </xf>
    <xf numFmtId="0" fontId="20" fillId="0" borderId="5" xfId="3" applyFont="1" applyFill="1" applyBorder="1" applyAlignment="1">
      <alignment horizontal="center" vertical="center" wrapText="1"/>
    </xf>
    <xf numFmtId="0" fontId="12" fillId="0" borderId="7" xfId="3" applyFont="1" applyFill="1" applyBorder="1" applyAlignment="1">
      <alignment horizontal="center" vertical="center" wrapText="1"/>
    </xf>
    <xf numFmtId="0" fontId="13" fillId="0" borderId="0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3" fillId="0" borderId="5" xfId="3" applyFont="1" applyFill="1" applyBorder="1" applyAlignment="1">
      <alignment horizontal="center" vertical="center" wrapText="1"/>
    </xf>
    <xf numFmtId="0" fontId="10" fillId="3" borderId="25" xfId="3" applyFont="1" applyFill="1" applyBorder="1" applyAlignment="1">
      <alignment horizontal="center" vertical="center" wrapText="1"/>
    </xf>
    <xf numFmtId="0" fontId="10" fillId="3" borderId="4" xfId="3" applyFont="1" applyFill="1" applyBorder="1" applyAlignment="1">
      <alignment horizontal="center" vertical="center" wrapText="1"/>
    </xf>
    <xf numFmtId="0" fontId="10" fillId="3" borderId="3" xfId="3" applyFont="1" applyFill="1" applyBorder="1" applyAlignment="1">
      <alignment horizontal="center" vertical="center" wrapText="1"/>
    </xf>
    <xf numFmtId="0" fontId="11" fillId="0" borderId="9" xfId="3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top" wrapText="1"/>
    </xf>
    <xf numFmtId="0" fontId="13" fillId="0" borderId="5" xfId="3" applyFont="1" applyBorder="1" applyAlignment="1">
      <alignment horizontal="center" vertical="center" wrapText="1"/>
    </xf>
    <xf numFmtId="0" fontId="7" fillId="0" borderId="23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2" fillId="0" borderId="23" xfId="3" applyFont="1" applyFill="1" applyBorder="1" applyAlignment="1">
      <alignment horizontal="center" vertical="center" wrapText="1"/>
    </xf>
    <xf numFmtId="0" fontId="43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7" fillId="0" borderId="23" xfId="3" applyFont="1" applyBorder="1" applyAlignment="1">
      <alignment horizontal="center" vertical="center"/>
    </xf>
    <xf numFmtId="168" fontId="12" fillId="0" borderId="8" xfId="3" applyNumberFormat="1" applyFont="1" applyFill="1" applyBorder="1" applyAlignment="1">
      <alignment horizontal="center" vertical="top" wrapText="1"/>
    </xf>
    <xf numFmtId="0" fontId="26" fillId="0" borderId="15" xfId="3" applyFont="1" applyFill="1" applyBorder="1" applyAlignment="1">
      <alignment horizontal="center" vertical="center" wrapText="1"/>
    </xf>
    <xf numFmtId="0" fontId="25" fillId="0" borderId="8" xfId="3" applyFont="1" applyBorder="1" applyAlignment="1">
      <alignment horizontal="center" vertical="center" wrapText="1"/>
    </xf>
    <xf numFmtId="0" fontId="39" fillId="0" borderId="8" xfId="3" applyFont="1" applyFill="1" applyBorder="1" applyAlignment="1">
      <alignment horizontal="center" vertical="top" wrapText="1"/>
    </xf>
    <xf numFmtId="170" fontId="14" fillId="0" borderId="2" xfId="3" applyNumberFormat="1" applyFont="1" applyFill="1" applyBorder="1" applyAlignment="1">
      <alignment horizontal="center" vertical="center" wrapText="1"/>
    </xf>
    <xf numFmtId="170" fontId="14" fillId="0" borderId="2" xfId="3" applyNumberFormat="1" applyFont="1" applyFill="1" applyBorder="1" applyAlignment="1">
      <alignment horizontal="left" vertical="center" wrapText="1"/>
    </xf>
    <xf numFmtId="0" fontId="12" fillId="0" borderId="8" xfId="3" applyFont="1" applyFill="1" applyBorder="1" applyAlignment="1">
      <alignment horizontal="center" vertical="top" wrapText="1"/>
    </xf>
    <xf numFmtId="0" fontId="14" fillId="0" borderId="2" xfId="3" applyFont="1" applyFill="1" applyBorder="1" applyAlignment="1">
      <alignment horizontal="center" vertical="center" wrapText="1"/>
    </xf>
    <xf numFmtId="0" fontId="27" fillId="0" borderId="8" xfId="3" applyFont="1" applyBorder="1" applyAlignment="1">
      <alignment horizontal="center" vertical="center" wrapText="1"/>
    </xf>
    <xf numFmtId="0" fontId="26" fillId="0" borderId="2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vertical="center" wrapText="1"/>
    </xf>
    <xf numFmtId="0" fontId="12" fillId="0" borderId="2" xfId="3" applyFont="1" applyFill="1" applyBorder="1" applyAlignment="1">
      <alignment horizontal="center" vertical="center" wrapText="1"/>
    </xf>
    <xf numFmtId="165" fontId="10" fillId="4" borderId="8" xfId="3" applyNumberFormat="1" applyFont="1" applyFill="1" applyBorder="1" applyAlignment="1">
      <alignment horizontal="left" vertical="center" wrapText="1"/>
    </xf>
    <xf numFmtId="0" fontId="12" fillId="0" borderId="31" xfId="3" applyFont="1" applyFill="1" applyBorder="1" applyAlignment="1">
      <alignment horizontal="left" vertical="top" wrapText="1"/>
    </xf>
    <xf numFmtId="0" fontId="10" fillId="3" borderId="15" xfId="3" applyFont="1" applyFill="1" applyBorder="1" applyAlignment="1">
      <alignment horizontal="center" vertical="center" wrapText="1"/>
    </xf>
    <xf numFmtId="0" fontId="10" fillId="3" borderId="32" xfId="3" applyFont="1" applyFill="1" applyBorder="1" applyAlignment="1">
      <alignment horizontal="center" vertical="center" wrapText="1"/>
    </xf>
    <xf numFmtId="0" fontId="10" fillId="3" borderId="6" xfId="3" applyFont="1" applyFill="1" applyBorder="1" applyAlignment="1">
      <alignment horizontal="center" vertical="center" wrapText="1"/>
    </xf>
    <xf numFmtId="0" fontId="45" fillId="0" borderId="0" xfId="3" applyFont="1" applyFill="1" applyBorder="1" applyAlignment="1">
      <alignment horizontal="center" vertical="center"/>
    </xf>
    <xf numFmtId="0" fontId="14" fillId="3" borderId="2" xfId="3" applyFont="1" applyFill="1" applyBorder="1" applyAlignment="1">
      <alignment horizontal="center" vertical="center" wrapText="1"/>
    </xf>
    <xf numFmtId="0" fontId="14" fillId="0" borderId="23" xfId="3" applyFont="1" applyBorder="1" applyAlignment="1">
      <alignment horizontal="center" vertical="center" wrapText="1"/>
    </xf>
    <xf numFmtId="167" fontId="14" fillId="8" borderId="23" xfId="3" applyNumberFormat="1" applyFont="1" applyFill="1" applyBorder="1" applyAlignment="1">
      <alignment horizontal="center" vertical="center" wrapText="1"/>
    </xf>
    <xf numFmtId="0" fontId="14" fillId="0" borderId="23" xfId="3" applyFont="1" applyFill="1" applyBorder="1" applyAlignment="1">
      <alignment horizontal="center" vertical="center" wrapText="1"/>
    </xf>
    <xf numFmtId="170" fontId="7" fillId="8" borderId="23" xfId="3" applyNumberFormat="1" applyFont="1" applyFill="1" applyBorder="1" applyAlignment="1">
      <alignment horizontal="center" vertical="center" wrapText="1"/>
    </xf>
    <xf numFmtId="167" fontId="55" fillId="8" borderId="23" xfId="3" applyNumberFormat="1" applyFont="1" applyFill="1" applyBorder="1" applyAlignment="1">
      <alignment horizontal="center" vertical="center" wrapText="1"/>
    </xf>
    <xf numFmtId="170" fontId="7" fillId="8" borderId="23" xfId="3" applyNumberFormat="1" applyFont="1" applyFill="1" applyBorder="1" applyAlignment="1">
      <alignment horizontal="center" vertical="center"/>
    </xf>
    <xf numFmtId="167" fontId="7" fillId="8" borderId="23" xfId="3" applyNumberFormat="1" applyFont="1" applyFill="1" applyBorder="1" applyAlignment="1">
      <alignment horizontal="center" vertical="center" wrapText="1"/>
    </xf>
    <xf numFmtId="170" fontId="14" fillId="0" borderId="23" xfId="3" applyNumberFormat="1" applyFont="1" applyFill="1" applyBorder="1" applyAlignment="1">
      <alignment horizontal="center" vertical="center" wrapText="1"/>
    </xf>
    <xf numFmtId="0" fontId="12" fillId="0" borderId="29" xfId="3" applyFont="1" applyBorder="1" applyAlignment="1">
      <alignment horizontal="center" vertical="top" wrapText="1"/>
    </xf>
    <xf numFmtId="0" fontId="12" fillId="0" borderId="34" xfId="3" applyFont="1" applyBorder="1" applyAlignment="1">
      <alignment horizontal="center" vertical="top" wrapText="1"/>
    </xf>
    <xf numFmtId="0" fontId="12" fillId="0" borderId="26" xfId="3" applyFont="1" applyBorder="1" applyAlignment="1">
      <alignment horizontal="center" vertical="top" wrapText="1"/>
    </xf>
    <xf numFmtId="0" fontId="12" fillId="0" borderId="23" xfId="3" applyFont="1" applyFill="1" applyBorder="1" applyAlignment="1">
      <alignment horizontal="center" vertical="top" wrapText="1"/>
    </xf>
    <xf numFmtId="167" fontId="14" fillId="8" borderId="3" xfId="3" applyNumberFormat="1" applyFont="1" applyFill="1" applyBorder="1" applyAlignment="1">
      <alignment horizontal="center" vertical="center" wrapText="1"/>
    </xf>
    <xf numFmtId="170" fontId="14" fillId="0" borderId="23" xfId="3" applyNumberFormat="1" applyFont="1" applyBorder="1" applyAlignment="1">
      <alignment horizontal="center" vertical="center" wrapText="1"/>
    </xf>
    <xf numFmtId="0" fontId="14" fillId="0" borderId="23" xfId="3" applyFont="1" applyFill="1" applyBorder="1" applyAlignment="1">
      <alignment horizontal="left" vertical="center" wrapText="1"/>
    </xf>
    <xf numFmtId="0" fontId="14" fillId="0" borderId="50" xfId="3" applyFont="1" applyBorder="1" applyAlignment="1">
      <alignment horizontal="center" vertical="center" wrapText="1"/>
    </xf>
    <xf numFmtId="0" fontId="14" fillId="0" borderId="14" xfId="3" applyFont="1" applyBorder="1" applyAlignment="1">
      <alignment horizontal="center" vertical="center" wrapText="1"/>
    </xf>
    <xf numFmtId="0" fontId="14" fillId="0" borderId="45" xfId="3" applyFont="1" applyBorder="1" applyAlignment="1">
      <alignment horizontal="center" vertical="center" wrapText="1"/>
    </xf>
    <xf numFmtId="0" fontId="12" fillId="0" borderId="23" xfId="3" applyFont="1" applyBorder="1" applyAlignment="1">
      <alignment horizontal="center" vertical="top" wrapText="1"/>
    </xf>
    <xf numFmtId="0" fontId="14" fillId="0" borderId="23" xfId="3" applyFont="1" applyBorder="1" applyAlignment="1">
      <alignment horizontal="left" vertical="center" wrapText="1"/>
    </xf>
    <xf numFmtId="170" fontId="14" fillId="6" borderId="23" xfId="3" applyNumberFormat="1" applyFont="1" applyFill="1" applyBorder="1" applyAlignment="1">
      <alignment horizontal="center" vertical="center" wrapText="1"/>
    </xf>
    <xf numFmtId="167" fontId="17" fillId="0" borderId="49" xfId="3" applyNumberFormat="1" applyFont="1" applyFill="1" applyBorder="1" applyAlignment="1">
      <alignment horizontal="left" vertical="center" wrapText="1"/>
    </xf>
    <xf numFmtId="0" fontId="12" fillId="0" borderId="23" xfId="3" applyFont="1" applyBorder="1" applyAlignment="1">
      <alignment horizontal="center" vertical="center" wrapText="1"/>
    </xf>
    <xf numFmtId="0" fontId="15" fillId="0" borderId="29" xfId="0" applyFont="1" applyFill="1" applyBorder="1" applyAlignment="1">
      <alignment horizontal="center" wrapText="1"/>
    </xf>
    <xf numFmtId="0" fontId="15" fillId="0" borderId="34" xfId="0" applyFont="1" applyFill="1" applyBorder="1" applyAlignment="1">
      <alignment horizontal="center" wrapText="1"/>
    </xf>
    <xf numFmtId="0" fontId="15" fillId="0" borderId="26" xfId="0" applyFont="1" applyFill="1" applyBorder="1" applyAlignment="1">
      <alignment horizontal="center" wrapText="1"/>
    </xf>
    <xf numFmtId="0" fontId="15" fillId="14" borderId="23" xfId="0" applyFont="1" applyFill="1" applyBorder="1" applyAlignment="1">
      <alignment horizontal="center" vertical="center" wrapText="1"/>
    </xf>
    <xf numFmtId="49" fontId="15" fillId="0" borderId="2" xfId="0" applyNumberFormat="1" applyFont="1" applyFill="1" applyBorder="1" applyAlignment="1">
      <alignment horizontal="center" wrapText="1"/>
    </xf>
    <xf numFmtId="49" fontId="15" fillId="0" borderId="2" xfId="0" applyNumberFormat="1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/>
    </xf>
    <xf numFmtId="0" fontId="15" fillId="0" borderId="32" xfId="0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53" fillId="0" borderId="29" xfId="0" applyFont="1" applyFill="1" applyBorder="1" applyAlignment="1">
      <alignment horizontal="center" vertical="top" wrapText="1"/>
    </xf>
    <xf numFmtId="0" fontId="53" fillId="0" borderId="34" xfId="0" applyFont="1" applyFill="1" applyBorder="1" applyAlignment="1">
      <alignment horizontal="center" vertical="top" wrapText="1"/>
    </xf>
    <xf numFmtId="0" fontId="53" fillId="0" borderId="26" xfId="0" applyFont="1" applyFill="1" applyBorder="1" applyAlignment="1">
      <alignment horizontal="center" vertical="top" wrapText="1"/>
    </xf>
  </cellXfs>
  <cellStyles count="7">
    <cellStyle name="Euro" xfId="1"/>
    <cellStyle name="Euro 2" xfId="2"/>
    <cellStyle name="Excel Built-in Normal" xfId="3"/>
    <cellStyle name="Excel Built-in Normal 1" xfId="4"/>
    <cellStyle name="Migliaia" xfId="5" builtinId="3"/>
    <cellStyle name="Normale" xfId="0" builtinId="0"/>
    <cellStyle name="Valuta" xfId="6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CC"/>
      <rgbColor rgb="0000FFFF"/>
      <rgbColor rgb="00800000"/>
      <rgbColor rgb="00008000"/>
      <rgbColor rgb="00000099"/>
      <rgbColor rgb="00808000"/>
      <rgbColor rgb="009900FF"/>
      <rgbColor rgb="00008080"/>
      <rgbColor rgb="00C0C0C0"/>
      <rgbColor rgb="00808080"/>
      <rgbColor rgb="009999FF"/>
      <rgbColor rgb="00663366"/>
      <rgbColor rgb="00CCFF66"/>
      <rgbColor rgb="00CCFFFF"/>
      <rgbColor rgb="00660066"/>
      <rgbColor rgb="00FF3300"/>
      <rgbColor rgb="000066CC"/>
      <rgbColor rgb="00CCCCCC"/>
      <rgbColor rgb="00000080"/>
      <rgbColor rgb="00FF00FF"/>
      <rgbColor rgb="00CC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6B9B8"/>
      <rgbColor rgb="00CC99FF"/>
      <rgbColor rgb="00FFCC99"/>
      <rgbColor rgb="006666FF"/>
      <rgbColor rgb="0033CCCC"/>
      <rgbColor rgb="0099CC00"/>
      <rgbColor rgb="00FFCC00"/>
      <rgbColor rgb="00FF9900"/>
      <rgbColor rgb="00FF420E"/>
      <rgbColor rgb="00666699"/>
      <rgbColor rgb="00969696"/>
      <rgbColor rgb="00003366"/>
      <rgbColor rgb="00339966"/>
      <rgbColor rgb="00003300"/>
      <rgbColor rgb="00461900"/>
      <rgbColor rgb="00663300"/>
      <rgbColor rgb="00FF3333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R69"/>
  <sheetViews>
    <sheetView tabSelected="1" view="pageBreakPreview" topLeftCell="A37" zoomScale="60" zoomScaleNormal="100" workbookViewId="0">
      <selection activeCell="F78" sqref="F78"/>
    </sheetView>
  </sheetViews>
  <sheetFormatPr defaultColWidth="11.5703125" defaultRowHeight="12.75" x14ac:dyDescent="0.2"/>
  <cols>
    <col min="1" max="1" width="4.85546875" style="1" customWidth="1"/>
    <col min="2" max="2" width="59.85546875" style="1" customWidth="1"/>
    <col min="3" max="3" width="14.5703125" style="1" customWidth="1"/>
    <col min="4" max="4" width="19.5703125" style="1" customWidth="1"/>
    <col min="5" max="5" width="13.85546875" style="1" customWidth="1"/>
    <col min="6" max="6" width="16.140625" style="1" customWidth="1"/>
    <col min="7" max="7" width="12.28515625" style="1" customWidth="1"/>
    <col min="8" max="252" width="9.140625" style="1" customWidth="1"/>
  </cols>
  <sheetData>
    <row r="1" spans="1:7" ht="23.25" x14ac:dyDescent="0.35">
      <c r="A1" s="2"/>
      <c r="B1" s="188" t="s">
        <v>0</v>
      </c>
      <c r="C1" s="189"/>
      <c r="D1" s="190"/>
      <c r="E1" s="190"/>
      <c r="F1" s="190"/>
      <c r="G1" s="3"/>
    </row>
    <row r="2" spans="1:7" ht="20.25" x14ac:dyDescent="0.3">
      <c r="A2" s="2"/>
      <c r="B2" s="191"/>
      <c r="C2" s="192"/>
      <c r="D2" s="192"/>
      <c r="E2" s="192"/>
      <c r="F2" s="192"/>
    </row>
    <row r="3" spans="1:7" ht="15.75" customHeight="1" x14ac:dyDescent="0.2">
      <c r="A3" s="2"/>
      <c r="B3" s="192"/>
      <c r="C3" s="193"/>
      <c r="D3" s="192"/>
      <c r="E3" s="192"/>
      <c r="F3" s="192"/>
    </row>
    <row r="4" spans="1:7" ht="38.85" customHeight="1" x14ac:dyDescent="0.2">
      <c r="A4" s="739">
        <v>1</v>
      </c>
      <c r="B4" s="740" t="s">
        <v>1</v>
      </c>
      <c r="C4" s="742" t="s">
        <v>354</v>
      </c>
      <c r="D4" s="735" t="s">
        <v>3</v>
      </c>
      <c r="E4" s="735" t="s">
        <v>4</v>
      </c>
      <c r="F4" s="735" t="s">
        <v>5</v>
      </c>
    </row>
    <row r="5" spans="1:7" ht="39" customHeight="1" x14ac:dyDescent="0.2">
      <c r="A5" s="739"/>
      <c r="B5" s="741"/>
      <c r="C5" s="743"/>
      <c r="D5" s="736"/>
      <c r="E5" s="736"/>
      <c r="F5" s="736"/>
    </row>
    <row r="6" spans="1:7" x14ac:dyDescent="0.2">
      <c r="A6" s="2"/>
      <c r="B6" s="219" t="s">
        <v>6</v>
      </c>
      <c r="C6" s="195">
        <f>DGR1_600!F7</f>
        <v>80000</v>
      </c>
      <c r="D6" s="195">
        <f>DGR1_600!G7</f>
        <v>0</v>
      </c>
      <c r="E6" s="195">
        <f>DGR1_600!H7</f>
        <v>80000</v>
      </c>
      <c r="F6" s="195">
        <f>DGR1_600!I7</f>
        <v>0</v>
      </c>
    </row>
    <row r="7" spans="1:7" x14ac:dyDescent="0.2">
      <c r="A7" s="2"/>
      <c r="B7" s="194" t="s">
        <v>7</v>
      </c>
      <c r="C7" s="195">
        <f>DGR1_600!C18</f>
        <v>0</v>
      </c>
      <c r="D7" s="195">
        <f>DGR1_600!G18</f>
        <v>0</v>
      </c>
      <c r="E7" s="195">
        <f>DGR1_600!I7</f>
        <v>0</v>
      </c>
      <c r="F7" s="195">
        <f>DGR1_600!I7</f>
        <v>0</v>
      </c>
    </row>
    <row r="8" spans="1:7" x14ac:dyDescent="0.2">
      <c r="A8" s="2"/>
      <c r="B8" s="194" t="s">
        <v>8</v>
      </c>
      <c r="C8" s="195">
        <f>DGR1_600!C18</f>
        <v>0</v>
      </c>
      <c r="D8" s="195">
        <f>DGR1_600!C18</f>
        <v>0</v>
      </c>
      <c r="E8" s="195">
        <f>DGR1_600!I7</f>
        <v>0</v>
      </c>
      <c r="F8" s="195">
        <f>DGR1_600!I7</f>
        <v>0</v>
      </c>
    </row>
    <row r="9" spans="1:7" x14ac:dyDescent="0.2">
      <c r="A9" s="2"/>
      <c r="B9" s="194" t="s">
        <v>9</v>
      </c>
      <c r="C9" s="196">
        <f>DGR1_600!F18</f>
        <v>1186000</v>
      </c>
      <c r="D9" s="196">
        <f>DGR1_600!G18</f>
        <v>0</v>
      </c>
      <c r="E9" s="196">
        <f>DGR1_600!H18</f>
        <v>436000</v>
      </c>
      <c r="F9" s="196">
        <f>DGR1_600!I18</f>
        <v>750000</v>
      </c>
    </row>
    <row r="10" spans="1:7" x14ac:dyDescent="0.2">
      <c r="A10" s="2"/>
      <c r="B10" s="194" t="s">
        <v>10</v>
      </c>
      <c r="C10" s="196">
        <f>DGR1_600!F22</f>
        <v>180000</v>
      </c>
      <c r="D10" s="196">
        <f>DGR1_600!G22</f>
        <v>60000</v>
      </c>
      <c r="E10" s="196">
        <f>DGR1_600!H22</f>
        <v>120000</v>
      </c>
      <c r="F10" s="196">
        <f>DGR1_600!I22</f>
        <v>0</v>
      </c>
    </row>
    <row r="11" spans="1:7" x14ac:dyDescent="0.2">
      <c r="A11" s="2"/>
      <c r="B11" s="194" t="s">
        <v>11</v>
      </c>
      <c r="C11" s="196">
        <f>DGR1_600!F26</f>
        <v>3534962</v>
      </c>
      <c r="D11" s="196">
        <f>DGR1_600!G26</f>
        <v>89000</v>
      </c>
      <c r="E11" s="196">
        <f>DGR1_600!H26</f>
        <v>1516000</v>
      </c>
      <c r="F11" s="197">
        <f>DGR1_600!I26</f>
        <v>1929962</v>
      </c>
    </row>
    <row r="12" spans="1:7" x14ac:dyDescent="0.2">
      <c r="A12" s="2"/>
      <c r="B12" s="194" t="s">
        <v>12</v>
      </c>
      <c r="C12" s="196">
        <f>DGR1_600!F29</f>
        <v>800000</v>
      </c>
      <c r="D12" s="196">
        <f>DGR1_600!G29</f>
        <v>0</v>
      </c>
      <c r="E12" s="196">
        <f>DGR1_600!H29</f>
        <v>800000</v>
      </c>
      <c r="F12" s="197">
        <f>DGR1_600!I27</f>
        <v>0</v>
      </c>
    </row>
    <row r="13" spans="1:7" s="5" customFormat="1" ht="12" x14ac:dyDescent="0.2">
      <c r="A13" s="4"/>
      <c r="B13" s="198" t="s">
        <v>13</v>
      </c>
      <c r="C13" s="199">
        <f>SUM(C6:C12)</f>
        <v>5780962</v>
      </c>
      <c r="D13" s="199">
        <f>SUM(D6:D12)</f>
        <v>149000</v>
      </c>
      <c r="E13" s="199">
        <f>SUM(E6:E12)</f>
        <v>2952000</v>
      </c>
      <c r="F13" s="199">
        <f>SUM(F6:F12)</f>
        <v>2679962</v>
      </c>
      <c r="G13" s="1"/>
    </row>
    <row r="14" spans="1:7" s="5" customFormat="1" ht="12" x14ac:dyDescent="0.2">
      <c r="A14" s="4"/>
      <c r="B14" s="1"/>
      <c r="C14" s="1"/>
      <c r="D14" s="1"/>
      <c r="E14" s="1"/>
      <c r="F14" s="1"/>
      <c r="G14" s="1"/>
    </row>
    <row r="15" spans="1:7" s="5" customFormat="1" ht="12" x14ac:dyDescent="0.2">
      <c r="A15" s="6" t="s">
        <v>14</v>
      </c>
      <c r="B15" s="183" t="s">
        <v>15</v>
      </c>
      <c r="C15" s="182">
        <v>750000</v>
      </c>
      <c r="D15" s="182">
        <v>750000</v>
      </c>
      <c r="E15" s="182">
        <v>0</v>
      </c>
      <c r="F15" s="182">
        <v>0</v>
      </c>
      <c r="G15" s="1"/>
    </row>
    <row r="16" spans="1:7" s="5" customFormat="1" ht="12" x14ac:dyDescent="0.2">
      <c r="G16" s="1"/>
    </row>
    <row r="17" spans="1:7" x14ac:dyDescent="0.2">
      <c r="A17" s="2"/>
      <c r="B17" s="192"/>
      <c r="C17" s="192"/>
      <c r="D17" s="192"/>
      <c r="E17" s="192"/>
      <c r="F17" s="192"/>
    </row>
    <row r="18" spans="1:7" ht="38.25" customHeight="1" x14ac:dyDescent="0.2">
      <c r="A18" s="187">
        <v>2</v>
      </c>
      <c r="B18" s="223" t="s">
        <v>16</v>
      </c>
      <c r="C18" s="221" t="s">
        <v>354</v>
      </c>
      <c r="D18" s="200" t="s">
        <v>2</v>
      </c>
      <c r="E18" s="201" t="s">
        <v>4</v>
      </c>
      <c r="F18" s="200" t="s">
        <v>5</v>
      </c>
    </row>
    <row r="19" spans="1:7" ht="15" customHeight="1" x14ac:dyDescent="0.2">
      <c r="A19" s="2"/>
      <c r="B19" s="222" t="s">
        <v>17</v>
      </c>
      <c r="C19" s="203">
        <f>'sicurezza antincendio'!F19</f>
        <v>655000</v>
      </c>
      <c r="D19" s="204">
        <f>'sicurezza antincendio'!G19</f>
        <v>40000</v>
      </c>
      <c r="E19" s="204">
        <f>'sicurezza antincendio'!H19</f>
        <v>615000</v>
      </c>
      <c r="F19" s="205">
        <f>'sicurezza antincendio'!I19</f>
        <v>0</v>
      </c>
    </row>
    <row r="20" spans="1:7" ht="15" customHeight="1" x14ac:dyDescent="0.2">
      <c r="A20" s="2"/>
      <c r="B20" s="202" t="s">
        <v>18</v>
      </c>
      <c r="C20" s="203">
        <f>'sicurezza antincendio'!F24</f>
        <v>309183</v>
      </c>
      <c r="D20" s="204">
        <f>'sicurezza antincendio'!G24</f>
        <v>150000</v>
      </c>
      <c r="E20" s="204">
        <f>'sicurezza antincendio'!H24</f>
        <v>144183</v>
      </c>
      <c r="F20" s="205">
        <f>'sicurezza antincendio'!I24</f>
        <v>15000</v>
      </c>
    </row>
    <row r="21" spans="1:7" ht="15" customHeight="1" x14ac:dyDescent="0.2">
      <c r="A21" s="2"/>
      <c r="B21" s="202" t="s">
        <v>19</v>
      </c>
      <c r="C21" s="203">
        <f>'sicurezza antincendio'!F41</f>
        <v>934160.16</v>
      </c>
      <c r="D21" s="204">
        <f>'sicurezza antincendio'!G41</f>
        <v>239064.18</v>
      </c>
      <c r="E21" s="204">
        <f>'sicurezza antincendio'!H41</f>
        <v>695095.98</v>
      </c>
      <c r="F21" s="205">
        <f>'sicurezza antincendio'!I41</f>
        <v>0</v>
      </c>
    </row>
    <row r="22" spans="1:7" ht="15" customHeight="1" x14ac:dyDescent="0.2">
      <c r="A22" s="2"/>
      <c r="B22" s="202" t="s">
        <v>20</v>
      </c>
      <c r="C22" s="203">
        <f>'sicurezza antincendio'!F59</f>
        <v>780000</v>
      </c>
      <c r="D22" s="204">
        <f>'sicurezza antincendio'!G59</f>
        <v>120000</v>
      </c>
      <c r="E22" s="204">
        <f>'sicurezza antincendio'!H59</f>
        <v>660000</v>
      </c>
      <c r="F22" s="205">
        <f>'sicurezza antincendio'!I59</f>
        <v>0</v>
      </c>
    </row>
    <row r="23" spans="1:7" ht="15" customHeight="1" x14ac:dyDescent="0.2">
      <c r="A23" s="2"/>
      <c r="B23" s="202" t="s">
        <v>21</v>
      </c>
      <c r="C23" s="203">
        <f>'sicurezza antincendio'!F70</f>
        <v>185000</v>
      </c>
      <c r="D23" s="204">
        <f>'sicurezza antincendio'!G70</f>
        <v>0</v>
      </c>
      <c r="E23" s="204">
        <f>'sicurezza antincendio'!H70</f>
        <v>185000</v>
      </c>
      <c r="F23" s="205">
        <f>'sicurezza antincendio'!I70</f>
        <v>0</v>
      </c>
    </row>
    <row r="24" spans="1:7" ht="15" customHeight="1" x14ac:dyDescent="0.2">
      <c r="A24" s="2"/>
      <c r="B24" s="202" t="s">
        <v>22</v>
      </c>
      <c r="C24" s="203">
        <f>'sicurezza antincendio'!F88</f>
        <v>1232434.18</v>
      </c>
      <c r="D24" s="204">
        <f>'sicurezza antincendio'!G88</f>
        <v>134753</v>
      </c>
      <c r="E24" s="204">
        <f>'sicurezza antincendio'!H88</f>
        <v>897681.17999999993</v>
      </c>
      <c r="F24" s="205">
        <f>'sicurezza antincendio'!I88</f>
        <v>200000</v>
      </c>
    </row>
    <row r="25" spans="1:7" ht="15" customHeight="1" x14ac:dyDescent="0.2">
      <c r="A25" s="2"/>
      <c r="B25" s="202" t="s">
        <v>23</v>
      </c>
      <c r="C25" s="203">
        <f>'sicurezza antincendio'!F46</f>
        <v>55000</v>
      </c>
      <c r="D25" s="204">
        <f>'sicurezza antincendio'!G46</f>
        <v>55000</v>
      </c>
      <c r="E25" s="204"/>
      <c r="F25" s="205"/>
    </row>
    <row r="26" spans="1:7" s="5" customFormat="1" ht="12" x14ac:dyDescent="0.2">
      <c r="A26" s="4"/>
      <c r="B26" s="198" t="s">
        <v>24</v>
      </c>
      <c r="C26" s="206">
        <f>SUM(C19:C25)</f>
        <v>4150777.34</v>
      </c>
      <c r="D26" s="206">
        <f>SUM(D19:D25)</f>
        <v>738817.17999999993</v>
      </c>
      <c r="E26" s="206">
        <f>SUM(E19:E24)</f>
        <v>3196960.16</v>
      </c>
      <c r="F26" s="206">
        <f>SUM(F19:F24)</f>
        <v>215000</v>
      </c>
      <c r="G26" s="1"/>
    </row>
    <row r="27" spans="1:7" s="5" customFormat="1" ht="12" x14ac:dyDescent="0.2">
      <c r="A27" s="4"/>
      <c r="G27" s="1"/>
    </row>
    <row r="28" spans="1:7" x14ac:dyDescent="0.2">
      <c r="A28" s="2"/>
      <c r="B28" s="192"/>
      <c r="C28" s="192"/>
      <c r="D28" s="192"/>
      <c r="E28" s="192"/>
      <c r="F28" s="192"/>
    </row>
    <row r="29" spans="1:7" ht="15" customHeight="1" x14ac:dyDescent="0.2">
      <c r="A29" s="187">
        <v>3</v>
      </c>
      <c r="B29" s="224" t="s">
        <v>25</v>
      </c>
      <c r="C29" s="737" t="s">
        <v>354</v>
      </c>
      <c r="D29" s="738" t="s">
        <v>2</v>
      </c>
      <c r="E29" s="738" t="s">
        <v>4</v>
      </c>
      <c r="F29" s="738" t="s">
        <v>5</v>
      </c>
    </row>
    <row r="30" spans="1:7" ht="27.75" customHeight="1" x14ac:dyDescent="0.2">
      <c r="A30" s="2"/>
      <c r="B30" s="220" t="s">
        <v>26</v>
      </c>
      <c r="C30" s="737"/>
      <c r="D30" s="738"/>
      <c r="E30" s="738"/>
      <c r="F30" s="738"/>
    </row>
    <row r="31" spans="1:7" ht="14.25" customHeight="1" x14ac:dyDescent="0.2">
      <c r="A31" s="2"/>
      <c r="B31" s="222" t="s">
        <v>27</v>
      </c>
      <c r="C31" s="203">
        <f>'sicurezza strutture'!G126</f>
        <v>145000</v>
      </c>
      <c r="D31" s="204">
        <f>'sicurezza strutture'!G126</f>
        <v>145000</v>
      </c>
      <c r="E31" s="204"/>
      <c r="F31" s="205"/>
    </row>
    <row r="32" spans="1:7" ht="15" customHeight="1" x14ac:dyDescent="0.2">
      <c r="A32" s="2"/>
      <c r="B32" s="202" t="s">
        <v>17</v>
      </c>
      <c r="C32" s="203">
        <f>'sicurezza strutture'!F21</f>
        <v>954000</v>
      </c>
      <c r="D32" s="204">
        <f>'sicurezza strutture'!G21</f>
        <v>120000</v>
      </c>
      <c r="E32" s="204">
        <f>'sicurezza strutture'!H21</f>
        <v>764000</v>
      </c>
      <c r="F32" s="205">
        <f>'sicurezza strutture'!I21</f>
        <v>70000</v>
      </c>
    </row>
    <row r="33" spans="1:7" ht="15" customHeight="1" x14ac:dyDescent="0.2">
      <c r="A33" s="2"/>
      <c r="B33" s="202" t="s">
        <v>18</v>
      </c>
      <c r="C33" s="203">
        <f>'sicurezza strutture'!F40</f>
        <v>1945000</v>
      </c>
      <c r="D33" s="204">
        <f>'sicurezza strutture'!G40</f>
        <v>0</v>
      </c>
      <c r="E33" s="204">
        <f>'sicurezza strutture'!H40</f>
        <v>1945000</v>
      </c>
      <c r="F33" s="205">
        <f>'sicurezza strutture'!I40</f>
        <v>0</v>
      </c>
    </row>
    <row r="34" spans="1:7" ht="15" customHeight="1" x14ac:dyDescent="0.2">
      <c r="A34" s="2"/>
      <c r="B34" s="202" t="s">
        <v>19</v>
      </c>
      <c r="C34" s="203">
        <f>'sicurezza strutture'!F58</f>
        <v>1685000</v>
      </c>
      <c r="D34" s="204">
        <f>'sicurezza strutture'!G58</f>
        <v>30000</v>
      </c>
      <c r="E34" s="204">
        <f>'sicurezza strutture'!H58</f>
        <v>1560000</v>
      </c>
      <c r="F34" s="205">
        <f>'sicurezza strutture'!I58</f>
        <v>95000</v>
      </c>
    </row>
    <row r="35" spans="1:7" ht="15" customHeight="1" x14ac:dyDescent="0.2">
      <c r="A35" s="2"/>
      <c r="B35" s="202" t="s">
        <v>20</v>
      </c>
      <c r="C35" s="203">
        <f>'sicurezza strutture'!F80</f>
        <v>1366230.24</v>
      </c>
      <c r="D35" s="204">
        <f>'sicurezza strutture'!G80</f>
        <v>190230.24</v>
      </c>
      <c r="E35" s="204">
        <f>'sicurezza strutture'!H80</f>
        <v>1176000</v>
      </c>
      <c r="F35" s="205">
        <f>'sicurezza strutture'!I80</f>
        <v>0</v>
      </c>
    </row>
    <row r="36" spans="1:7" ht="15" customHeight="1" x14ac:dyDescent="0.2">
      <c r="A36" s="2"/>
      <c r="B36" s="202" t="s">
        <v>21</v>
      </c>
      <c r="C36" s="203">
        <f>'sicurezza strutture'!F90</f>
        <v>833989.6</v>
      </c>
      <c r="D36" s="204">
        <f>'sicurezza strutture'!G90</f>
        <v>433989.6</v>
      </c>
      <c r="E36" s="204">
        <f>'sicurezza strutture'!H90</f>
        <v>400000</v>
      </c>
      <c r="F36" s="205">
        <f>'sicurezza strutture'!I90</f>
        <v>0</v>
      </c>
    </row>
    <row r="37" spans="1:7" ht="15" customHeight="1" x14ac:dyDescent="0.2">
      <c r="A37" s="2"/>
      <c r="B37" s="202" t="s">
        <v>22</v>
      </c>
      <c r="C37" s="203">
        <f>'sicurezza strutture'!F118</f>
        <v>1289362</v>
      </c>
      <c r="D37" s="204">
        <f>'sicurezza strutture'!G118</f>
        <v>153006</v>
      </c>
      <c r="E37" s="204">
        <f>'sicurezza strutture'!H118</f>
        <v>1020356</v>
      </c>
      <c r="F37" s="205">
        <f>'sicurezza strutture'!I118</f>
        <v>116000</v>
      </c>
    </row>
    <row r="38" spans="1:7" ht="15.75" customHeight="1" x14ac:dyDescent="0.2">
      <c r="A38" s="2"/>
      <c r="B38" s="207" t="s">
        <v>23</v>
      </c>
      <c r="C38" s="208">
        <f>'sicurezza strutture'!F123</f>
        <v>146173</v>
      </c>
      <c r="D38" s="209">
        <f>'sicurezza strutture'!G123</f>
        <v>0</v>
      </c>
      <c r="E38" s="209">
        <f>'sicurezza strutture'!H123</f>
        <v>146173</v>
      </c>
      <c r="F38" s="210">
        <f>'sicurezza strutture'!I123</f>
        <v>0</v>
      </c>
    </row>
    <row r="39" spans="1:7" s="5" customFormat="1" ht="12" x14ac:dyDescent="0.2">
      <c r="A39" s="4"/>
      <c r="B39" s="198" t="s">
        <v>13</v>
      </c>
      <c r="C39" s="206">
        <f>SUM(C31:C38)</f>
        <v>8364754.8399999999</v>
      </c>
      <c r="D39" s="206">
        <f>SUM(D31:D38)</f>
        <v>1072225.8399999999</v>
      </c>
      <c r="E39" s="206">
        <f>SUM(E31:E38)</f>
        <v>7011529</v>
      </c>
      <c r="F39" s="206">
        <f>SUM(F31:F38)</f>
        <v>281000</v>
      </c>
      <c r="G39" s="1"/>
    </row>
    <row r="40" spans="1:7" x14ac:dyDescent="0.2">
      <c r="A40" s="2"/>
      <c r="B40" s="192"/>
      <c r="C40" s="192"/>
      <c r="D40" s="192"/>
      <c r="E40" s="192"/>
      <c r="F40" s="192"/>
    </row>
    <row r="41" spans="1:7" ht="12.75" customHeight="1" x14ac:dyDescent="0.2">
      <c r="A41" s="734">
        <v>4</v>
      </c>
      <c r="B41" s="744" t="s">
        <v>28</v>
      </c>
      <c r="C41" s="737" t="s">
        <v>354</v>
      </c>
      <c r="D41" s="738" t="s">
        <v>2</v>
      </c>
      <c r="E41" s="738" t="s">
        <v>4</v>
      </c>
      <c r="F41" s="738" t="s">
        <v>5</v>
      </c>
    </row>
    <row r="42" spans="1:7" x14ac:dyDescent="0.2">
      <c r="A42" s="734"/>
      <c r="B42" s="741"/>
      <c r="C42" s="737"/>
      <c r="D42" s="738"/>
      <c r="E42" s="738"/>
      <c r="F42" s="738"/>
    </row>
    <row r="43" spans="1:7" ht="12.75" customHeight="1" x14ac:dyDescent="0.2">
      <c r="A43" s="2"/>
      <c r="B43" s="192"/>
      <c r="C43" s="192"/>
      <c r="D43" s="211"/>
      <c r="E43" s="192"/>
      <c r="F43" s="192"/>
    </row>
    <row r="44" spans="1:7" x14ac:dyDescent="0.2">
      <c r="B44" s="192" t="s">
        <v>355</v>
      </c>
      <c r="C44" s="203">
        <f>SUM(D44:F44)</f>
        <v>660000</v>
      </c>
      <c r="D44" s="204">
        <v>220000</v>
      </c>
      <c r="E44" s="204">
        <v>220000</v>
      </c>
      <c r="F44" s="205">
        <v>220000</v>
      </c>
    </row>
    <row r="45" spans="1:7" x14ac:dyDescent="0.2">
      <c r="A45" s="187"/>
      <c r="B45" s="185"/>
      <c r="C45" s="212"/>
      <c r="D45" s="213"/>
      <c r="E45" s="213"/>
      <c r="F45" s="213"/>
    </row>
    <row r="46" spans="1:7" x14ac:dyDescent="0.2">
      <c r="A46" s="187"/>
      <c r="B46" s="185"/>
      <c r="C46" s="212"/>
      <c r="D46" s="213"/>
      <c r="E46" s="213"/>
      <c r="F46" s="213"/>
    </row>
    <row r="47" spans="1:7" x14ac:dyDescent="0.2">
      <c r="A47" s="734">
        <v>5</v>
      </c>
      <c r="B47" s="744" t="s">
        <v>29</v>
      </c>
      <c r="C47" s="745" t="s">
        <v>354</v>
      </c>
      <c r="D47" s="214"/>
      <c r="E47" s="214"/>
      <c r="F47" s="215"/>
    </row>
    <row r="48" spans="1:7" x14ac:dyDescent="0.2">
      <c r="A48" s="734"/>
      <c r="B48" s="741"/>
      <c r="C48" s="745"/>
      <c r="D48" s="216" t="s">
        <v>2</v>
      </c>
      <c r="E48" s="216" t="s">
        <v>4</v>
      </c>
      <c r="F48" s="216" t="s">
        <v>5</v>
      </c>
    </row>
    <row r="49" spans="1:7" x14ac:dyDescent="0.2">
      <c r="A49" s="2"/>
      <c r="B49" s="225" t="s">
        <v>30</v>
      </c>
      <c r="C49" s="203">
        <f>attrezzature!F76</f>
        <v>1394835</v>
      </c>
      <c r="D49" s="203">
        <f>attrezzature!G76</f>
        <v>0</v>
      </c>
      <c r="E49" s="203">
        <f>attrezzature!H76</f>
        <v>884355</v>
      </c>
      <c r="F49" s="203">
        <f>attrezzature!I76</f>
        <v>510480</v>
      </c>
    </row>
    <row r="50" spans="1:7" x14ac:dyDescent="0.2">
      <c r="A50" s="2"/>
      <c r="B50" s="217" t="s">
        <v>32</v>
      </c>
      <c r="C50" s="203">
        <f>attrezzature!F197</f>
        <v>3210870</v>
      </c>
      <c r="D50" s="203">
        <f>attrezzature!G197</f>
        <v>295000</v>
      </c>
      <c r="E50" s="203">
        <f>attrezzature!H197</f>
        <v>2636270</v>
      </c>
      <c r="F50" s="203">
        <f>attrezzature!I197</f>
        <v>279600</v>
      </c>
    </row>
    <row r="51" spans="1:7" x14ac:dyDescent="0.2">
      <c r="A51" s="2"/>
      <c r="B51" s="217" t="s">
        <v>31</v>
      </c>
      <c r="C51" s="203">
        <f>attrezzature!F327</f>
        <v>2241745</v>
      </c>
      <c r="D51" s="203">
        <f>attrezzature!G327</f>
        <v>0</v>
      </c>
      <c r="E51" s="203">
        <f>attrezzature!H327</f>
        <v>2158645</v>
      </c>
      <c r="F51" s="203">
        <f>attrezzature!I327</f>
        <v>83100</v>
      </c>
    </row>
    <row r="52" spans="1:7" x14ac:dyDescent="0.2">
      <c r="A52" s="2"/>
      <c r="B52" s="217" t="s">
        <v>33</v>
      </c>
      <c r="C52" s="203">
        <f>attrezzature!F369</f>
        <v>634430</v>
      </c>
      <c r="D52" s="203">
        <f>attrezzature!G369</f>
        <v>0</v>
      </c>
      <c r="E52" s="203">
        <f>attrezzature!H369</f>
        <v>513030</v>
      </c>
      <c r="F52" s="203">
        <f>attrezzature!I369</f>
        <v>121400</v>
      </c>
    </row>
    <row r="53" spans="1:7" x14ac:dyDescent="0.2">
      <c r="A53" s="2"/>
      <c r="B53" s="217" t="s">
        <v>34</v>
      </c>
      <c r="C53" s="203">
        <f>attrezzature!F492</f>
        <v>2203836</v>
      </c>
      <c r="D53" s="203">
        <f>attrezzature!G492</f>
        <v>45000</v>
      </c>
      <c r="E53" s="203">
        <f>attrezzature!H492</f>
        <v>1969126</v>
      </c>
      <c r="F53" s="203">
        <f>attrezzature!I492</f>
        <v>189710</v>
      </c>
    </row>
    <row r="54" spans="1:7" x14ac:dyDescent="0.2">
      <c r="A54" s="2"/>
      <c r="B54" s="558" t="s">
        <v>1326</v>
      </c>
      <c r="C54" s="203">
        <f>attrezzature!F613</f>
        <v>20000</v>
      </c>
      <c r="D54" s="203">
        <f>attrezzature!G613</f>
        <v>20000</v>
      </c>
      <c r="E54" s="203">
        <f>attrezzature!H613</f>
        <v>0</v>
      </c>
      <c r="F54" s="203">
        <f>attrezzature!I613</f>
        <v>0</v>
      </c>
    </row>
    <row r="55" spans="1:7" x14ac:dyDescent="0.2">
      <c r="A55" s="2"/>
      <c r="B55" s="558" t="s">
        <v>1327</v>
      </c>
      <c r="C55" s="203">
        <f>attrezzature!F673</f>
        <v>400000</v>
      </c>
      <c r="D55" s="203">
        <f>attrezzature!G673</f>
        <v>0</v>
      </c>
      <c r="E55" s="203">
        <f>attrezzature!H673</f>
        <v>400000</v>
      </c>
      <c r="F55" s="203">
        <f>attrezzature!I673</f>
        <v>0</v>
      </c>
    </row>
    <row r="56" spans="1:7" x14ac:dyDescent="0.2">
      <c r="A56" s="2"/>
      <c r="B56" s="558" t="s">
        <v>1343</v>
      </c>
      <c r="C56" s="203">
        <f>attrezzature!F719</f>
        <v>0</v>
      </c>
      <c r="D56" s="203">
        <f>attrezzature!G719</f>
        <v>0</v>
      </c>
      <c r="E56" s="203">
        <f>attrezzature!H719</f>
        <v>0</v>
      </c>
      <c r="F56" s="203">
        <f>attrezzature!I719</f>
        <v>0</v>
      </c>
    </row>
    <row r="57" spans="1:7" x14ac:dyDescent="0.2">
      <c r="A57" s="2"/>
      <c r="B57" s="558" t="s">
        <v>1367</v>
      </c>
      <c r="C57" s="203">
        <f>attrezzature!F797</f>
        <v>20000</v>
      </c>
      <c r="D57" s="203">
        <f>attrezzature!G797</f>
        <v>20000</v>
      </c>
      <c r="E57" s="203">
        <f>attrezzature!H797</f>
        <v>0</v>
      </c>
      <c r="F57" s="203">
        <f>attrezzature!I797</f>
        <v>0</v>
      </c>
    </row>
    <row r="58" spans="1:7" s="5" customFormat="1" ht="12" x14ac:dyDescent="0.2">
      <c r="A58" s="4"/>
      <c r="B58" s="198" t="s">
        <v>13</v>
      </c>
      <c r="C58" s="206">
        <f>SUM(C49:C57)</f>
        <v>10125716</v>
      </c>
      <c r="D58" s="206">
        <f>SUM(D49:D57)</f>
        <v>380000</v>
      </c>
      <c r="E58" s="206">
        <f>SUM(E49:E57)</f>
        <v>8561426</v>
      </c>
      <c r="F58" s="206">
        <f>SUM(F49:F57)</f>
        <v>1184290</v>
      </c>
      <c r="G58" s="1"/>
    </row>
    <row r="59" spans="1:7" x14ac:dyDescent="0.2">
      <c r="A59" s="2"/>
      <c r="B59" s="192"/>
      <c r="C59" s="192"/>
      <c r="D59" s="192"/>
      <c r="E59" s="192"/>
      <c r="F59" s="192"/>
    </row>
    <row r="60" spans="1:7" s="5" customFormat="1" ht="12" x14ac:dyDescent="0.2">
      <c r="A60" s="4"/>
      <c r="B60" s="198" t="s">
        <v>35</v>
      </c>
      <c r="C60" s="218">
        <f>C13+C16+C26+C39+C44+C58</f>
        <v>29082210.18</v>
      </c>
      <c r="D60" s="218">
        <f>D13+D26+D39+D44+D58</f>
        <v>2560043.0199999996</v>
      </c>
      <c r="E60" s="218">
        <f>E13+E26+E39+E44+E58</f>
        <v>21941915.16</v>
      </c>
      <c r="F60" s="218">
        <f>F13+F26+F39+F44+F58</f>
        <v>4580252</v>
      </c>
      <c r="G60" s="1"/>
    </row>
    <row r="61" spans="1:7" ht="15" x14ac:dyDescent="0.25">
      <c r="B61" s="192"/>
      <c r="C61" s="192"/>
      <c r="D61" s="226"/>
      <c r="F61" s="192"/>
    </row>
    <row r="62" spans="1:7" x14ac:dyDescent="0.2">
      <c r="B62" s="192"/>
      <c r="C62" s="192"/>
      <c r="D62" s="283"/>
      <c r="E62" s="192"/>
      <c r="F62" s="192"/>
    </row>
    <row r="63" spans="1:7" x14ac:dyDescent="0.2">
      <c r="B63" s="192"/>
      <c r="C63" s="192"/>
      <c r="D63" s="192"/>
      <c r="E63" s="192"/>
      <c r="F63" s="192"/>
    </row>
    <row r="64" spans="1:7" x14ac:dyDescent="0.2">
      <c r="B64" s="744" t="s">
        <v>357</v>
      </c>
      <c r="C64" s="192"/>
      <c r="D64" s="192"/>
      <c r="E64" s="192"/>
      <c r="F64" s="192"/>
    </row>
    <row r="65" spans="1:6" x14ac:dyDescent="0.2">
      <c r="B65" s="741"/>
      <c r="C65" s="192"/>
      <c r="D65" s="192"/>
      <c r="E65" s="192"/>
      <c r="F65" s="192"/>
    </row>
    <row r="66" spans="1:6" x14ac:dyDescent="0.2">
      <c r="A66" s="192"/>
      <c r="B66" s="192"/>
      <c r="C66" s="192"/>
      <c r="D66" s="192"/>
      <c r="E66" s="192"/>
      <c r="F66" s="192"/>
    </row>
    <row r="67" spans="1:6" x14ac:dyDescent="0.2">
      <c r="B67" s="223" t="s">
        <v>16</v>
      </c>
      <c r="C67" s="192"/>
      <c r="D67" s="731">
        <f>'sicurezza antincendio'!G114</f>
        <v>2135247</v>
      </c>
      <c r="E67" s="192"/>
      <c r="F67" s="192"/>
    </row>
    <row r="68" spans="1:6" x14ac:dyDescent="0.2">
      <c r="B68" s="223" t="s">
        <v>25</v>
      </c>
      <c r="C68" s="192"/>
      <c r="D68" s="731">
        <f>'sicurezza strutture'!G153</f>
        <v>1196000</v>
      </c>
      <c r="E68" s="192"/>
      <c r="F68" s="192"/>
    </row>
    <row r="69" spans="1:6" x14ac:dyDescent="0.2">
      <c r="B69" s="223" t="s">
        <v>1277</v>
      </c>
      <c r="C69" s="192"/>
      <c r="D69" s="731">
        <f>SUM(D67:D68)</f>
        <v>3331247</v>
      </c>
      <c r="E69" s="192"/>
      <c r="F69" s="192"/>
    </row>
  </sheetData>
  <sheetProtection selectLockedCells="1" selectUnlockedCells="1"/>
  <mergeCells count="20">
    <mergeCell ref="B64:B65"/>
    <mergeCell ref="F29:F30"/>
    <mergeCell ref="B47:B48"/>
    <mergeCell ref="C47:C48"/>
    <mergeCell ref="D4:D5"/>
    <mergeCell ref="E4:E5"/>
    <mergeCell ref="F41:F42"/>
    <mergeCell ref="B41:B42"/>
    <mergeCell ref="A41:A42"/>
    <mergeCell ref="A47:A48"/>
    <mergeCell ref="F4:F5"/>
    <mergeCell ref="C41:C42"/>
    <mergeCell ref="D41:D42"/>
    <mergeCell ref="E41:E42"/>
    <mergeCell ref="A4:A5"/>
    <mergeCell ref="B4:B5"/>
    <mergeCell ref="C4:C5"/>
    <mergeCell ref="C29:C30"/>
    <mergeCell ref="D29:D30"/>
    <mergeCell ref="E29:E30"/>
  </mergeCells>
  <pageMargins left="0.70866141732283472" right="0.70866141732283472" top="0.74803149606299213" bottom="0.74803149606299213" header="0.31496062992125984" footer="0.31496062992125984"/>
  <pageSetup paperSize="9" scale="6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L33"/>
  <sheetViews>
    <sheetView view="pageBreakPreview" topLeftCell="B22" zoomScale="50" zoomScaleNormal="100" zoomScaleSheetLayoutView="50" workbookViewId="0">
      <selection activeCell="J27" sqref="J27"/>
    </sheetView>
  </sheetViews>
  <sheetFormatPr defaultColWidth="11.5703125" defaultRowHeight="12.75" x14ac:dyDescent="0.2"/>
  <cols>
    <col min="1" max="1" width="0" style="7" hidden="1" customWidth="1"/>
    <col min="2" max="2" width="12.5703125" style="8" customWidth="1"/>
    <col min="3" max="3" width="11" style="9" customWidth="1"/>
    <col min="4" max="4" width="4.42578125" style="7" customWidth="1"/>
    <col min="5" max="5" width="32.7109375" style="7" customWidth="1"/>
    <col min="6" max="6" width="13.5703125" style="7" customWidth="1"/>
    <col min="7" max="7" width="12.7109375" style="7" customWidth="1"/>
    <col min="8" max="8" width="13.28515625" style="7" customWidth="1"/>
    <col min="9" max="9" width="11.7109375" style="7" customWidth="1"/>
    <col min="10" max="10" width="11.85546875" style="7" customWidth="1"/>
    <col min="11" max="246" width="9.140625" style="7" customWidth="1"/>
  </cols>
  <sheetData>
    <row r="1" spans="1:10" ht="31.5" customHeight="1" x14ac:dyDescent="0.2">
      <c r="A1" s="746" t="s">
        <v>36</v>
      </c>
      <c r="B1" s="746"/>
      <c r="C1" s="746"/>
      <c r="D1" s="746"/>
      <c r="E1" s="746"/>
      <c r="F1" s="746"/>
      <c r="G1" s="746"/>
      <c r="H1" s="746"/>
      <c r="I1" s="746"/>
      <c r="J1" s="746"/>
    </row>
    <row r="2" spans="1:10" ht="11.25" customHeight="1" x14ac:dyDescent="0.2">
      <c r="A2" s="10"/>
    </row>
    <row r="3" spans="1:10" ht="13.5" customHeight="1" x14ac:dyDescent="0.2">
      <c r="A3" s="747" t="s">
        <v>37</v>
      </c>
      <c r="B3" s="747" t="s">
        <v>38</v>
      </c>
      <c r="C3" s="747" t="s">
        <v>39</v>
      </c>
      <c r="D3" s="747" t="s">
        <v>40</v>
      </c>
      <c r="E3" s="747"/>
      <c r="F3" s="756" t="s">
        <v>41</v>
      </c>
      <c r="G3" s="757"/>
      <c r="H3" s="757"/>
      <c r="I3" s="758"/>
      <c r="J3" s="747" t="s">
        <v>42</v>
      </c>
    </row>
    <row r="4" spans="1:10" ht="11.25" customHeight="1" x14ac:dyDescent="0.2">
      <c r="A4" s="747"/>
      <c r="B4" s="747"/>
      <c r="C4" s="747"/>
      <c r="D4" s="747"/>
      <c r="E4" s="747"/>
      <c r="F4" s="748" t="s">
        <v>43</v>
      </c>
      <c r="G4" s="756" t="s">
        <v>44</v>
      </c>
      <c r="H4" s="757"/>
      <c r="I4" s="758"/>
      <c r="J4" s="747"/>
    </row>
    <row r="5" spans="1:10" ht="82.9" customHeight="1" x14ac:dyDescent="0.2">
      <c r="A5" s="747"/>
      <c r="B5" s="747"/>
      <c r="C5" s="747"/>
      <c r="D5" s="11" t="s">
        <v>45</v>
      </c>
      <c r="E5" s="11" t="s">
        <v>46</v>
      </c>
      <c r="F5" s="748"/>
      <c r="G5" s="11">
        <v>2018</v>
      </c>
      <c r="H5" s="11">
        <v>2019</v>
      </c>
      <c r="I5" s="11">
        <v>2020</v>
      </c>
      <c r="J5" s="747"/>
    </row>
    <row r="6" spans="1:10" ht="86.65" customHeight="1" thickBot="1" x14ac:dyDescent="0.25">
      <c r="A6" s="754">
        <v>1</v>
      </c>
      <c r="B6" s="750" t="s">
        <v>47</v>
      </c>
      <c r="C6" s="755" t="s">
        <v>48</v>
      </c>
      <c r="D6" s="16" t="s">
        <v>49</v>
      </c>
      <c r="E6" s="17" t="s">
        <v>50</v>
      </c>
      <c r="F6" s="140">
        <v>80000</v>
      </c>
      <c r="G6" s="140"/>
      <c r="H6" s="140">
        <v>80000</v>
      </c>
      <c r="I6" s="141"/>
      <c r="J6" s="19"/>
    </row>
    <row r="7" spans="1:10" ht="23.85" customHeight="1" thickBot="1" x14ac:dyDescent="0.25">
      <c r="A7" s="754"/>
      <c r="B7" s="750"/>
      <c r="C7" s="755"/>
      <c r="D7" s="21"/>
      <c r="E7" s="157" t="s">
        <v>51</v>
      </c>
      <c r="F7" s="142">
        <f>SUM(F6:F6)</f>
        <v>80000</v>
      </c>
      <c r="G7" s="142">
        <f>SUM(G6:G6)</f>
        <v>0</v>
      </c>
      <c r="H7" s="142">
        <f>SUM(H6:H6)</f>
        <v>80000</v>
      </c>
      <c r="I7" s="142">
        <f>SUM(I6:I6)</f>
        <v>0</v>
      </c>
      <c r="J7" s="23"/>
    </row>
    <row r="8" spans="1:10" ht="32.85" customHeight="1" thickBot="1" x14ac:dyDescent="0.25">
      <c r="A8" s="24"/>
      <c r="B8" s="752" t="s">
        <v>52</v>
      </c>
      <c r="C8" s="753" t="s">
        <v>53</v>
      </c>
      <c r="D8" s="16" t="s">
        <v>49</v>
      </c>
      <c r="E8" s="26" t="s">
        <v>54</v>
      </c>
      <c r="F8" s="143">
        <v>11000</v>
      </c>
      <c r="G8" s="143"/>
      <c r="H8" s="143">
        <v>11000</v>
      </c>
      <c r="I8" s="143"/>
      <c r="J8" s="27"/>
    </row>
    <row r="9" spans="1:10" ht="34.5" thickBot="1" x14ac:dyDescent="0.25">
      <c r="A9" s="24"/>
      <c r="B9" s="752"/>
      <c r="C9" s="753"/>
      <c r="D9" s="30" t="s">
        <v>55</v>
      </c>
      <c r="E9" s="31" t="s">
        <v>56</v>
      </c>
      <c r="F9" s="140">
        <v>30000</v>
      </c>
      <c r="G9" s="140"/>
      <c r="H9" s="140">
        <v>30000</v>
      </c>
      <c r="I9" s="140"/>
      <c r="J9" s="27"/>
    </row>
    <row r="10" spans="1:10" ht="23.85" customHeight="1" thickBot="1" x14ac:dyDescent="0.25">
      <c r="A10" s="24"/>
      <c r="B10" s="752"/>
      <c r="C10" s="753"/>
      <c r="D10" s="30" t="s">
        <v>57</v>
      </c>
      <c r="E10" s="31" t="s">
        <v>58</v>
      </c>
      <c r="F10" s="140">
        <v>65000</v>
      </c>
      <c r="G10" s="140"/>
      <c r="H10" s="140">
        <v>65000</v>
      </c>
      <c r="I10" s="140"/>
      <c r="J10" s="27"/>
    </row>
    <row r="11" spans="1:10" ht="34.5" thickBot="1" x14ac:dyDescent="0.25">
      <c r="A11" s="24"/>
      <c r="B11" s="752"/>
      <c r="C11" s="753"/>
      <c r="D11" s="30" t="s">
        <v>59</v>
      </c>
      <c r="E11" s="31" t="s">
        <v>60</v>
      </c>
      <c r="F11" s="140">
        <v>20000</v>
      </c>
      <c r="G11" s="140"/>
      <c r="H11" s="140">
        <v>20000</v>
      </c>
      <c r="I11" s="140"/>
      <c r="J11" s="27"/>
    </row>
    <row r="12" spans="1:10" ht="34.5" thickBot="1" x14ac:dyDescent="0.25">
      <c r="A12" s="24"/>
      <c r="B12" s="752"/>
      <c r="C12" s="753"/>
      <c r="D12" s="30" t="s">
        <v>61</v>
      </c>
      <c r="E12" s="31" t="s">
        <v>62</v>
      </c>
      <c r="F12" s="140">
        <v>50000</v>
      </c>
      <c r="G12" s="140"/>
      <c r="H12" s="140">
        <v>50000</v>
      </c>
      <c r="I12" s="144"/>
      <c r="J12" s="32"/>
    </row>
    <row r="13" spans="1:10" ht="23.25" thickBot="1" x14ac:dyDescent="0.25">
      <c r="A13" s="24"/>
      <c r="B13" s="752"/>
      <c r="C13" s="753"/>
      <c r="D13" s="30" t="s">
        <v>63</v>
      </c>
      <c r="E13" s="31" t="s">
        <v>64</v>
      </c>
      <c r="F13" s="140">
        <v>80000</v>
      </c>
      <c r="G13" s="140"/>
      <c r="H13" s="140">
        <v>80000</v>
      </c>
      <c r="I13" s="140"/>
      <c r="J13" s="27"/>
    </row>
    <row r="14" spans="1:10" ht="23.25" thickBot="1" x14ac:dyDescent="0.25">
      <c r="A14" s="24"/>
      <c r="B14" s="752"/>
      <c r="C14" s="753"/>
      <c r="D14" s="30" t="s">
        <v>65</v>
      </c>
      <c r="E14" s="31" t="s">
        <v>66</v>
      </c>
      <c r="F14" s="140">
        <v>80000</v>
      </c>
      <c r="G14" s="140"/>
      <c r="H14" s="140">
        <v>80000</v>
      </c>
      <c r="I14" s="144"/>
      <c r="J14" s="32"/>
    </row>
    <row r="15" spans="1:10" ht="51.75" customHeight="1" thickBot="1" x14ac:dyDescent="0.25">
      <c r="A15" s="24"/>
      <c r="B15" s="752"/>
      <c r="C15" s="753"/>
      <c r="D15" s="30" t="s">
        <v>67</v>
      </c>
      <c r="E15" s="31" t="s">
        <v>68</v>
      </c>
      <c r="F15" s="140">
        <v>700000</v>
      </c>
      <c r="G15" s="140"/>
      <c r="H15" s="145"/>
      <c r="I15" s="140">
        <v>700000</v>
      </c>
      <c r="J15" s="27"/>
    </row>
    <row r="16" spans="1:10" ht="51.75" customHeight="1" thickBot="1" x14ac:dyDescent="0.25">
      <c r="A16" s="24"/>
      <c r="B16" s="752"/>
      <c r="C16" s="25"/>
      <c r="D16" s="30" t="s">
        <v>69</v>
      </c>
      <c r="E16" s="31" t="s">
        <v>70</v>
      </c>
      <c r="F16" s="140">
        <v>50000</v>
      </c>
      <c r="G16" s="140"/>
      <c r="H16" s="146"/>
      <c r="I16" s="140">
        <v>50000</v>
      </c>
      <c r="J16" s="32"/>
    </row>
    <row r="17" spans="1:10" ht="81.400000000000006" customHeight="1" thickBot="1" x14ac:dyDescent="0.25">
      <c r="A17" s="24"/>
      <c r="B17" s="752"/>
      <c r="C17" s="34" t="s">
        <v>71</v>
      </c>
      <c r="D17" s="30" t="s">
        <v>72</v>
      </c>
      <c r="E17" s="31" t="s">
        <v>73</v>
      </c>
      <c r="F17" s="140">
        <v>100000</v>
      </c>
      <c r="G17" s="140"/>
      <c r="H17" s="140">
        <v>100000</v>
      </c>
      <c r="I17" s="147"/>
      <c r="J17" s="28"/>
    </row>
    <row r="18" spans="1:10" ht="13.5" thickBot="1" x14ac:dyDescent="0.25">
      <c r="A18" s="24"/>
      <c r="B18" s="35"/>
      <c r="C18" s="15"/>
      <c r="D18" s="36"/>
      <c r="E18" s="157" t="s">
        <v>74</v>
      </c>
      <c r="F18" s="148">
        <f>SUM(F8:F17)</f>
        <v>1186000</v>
      </c>
      <c r="G18" s="148">
        <f>SUM(G8:G17)</f>
        <v>0</v>
      </c>
      <c r="H18" s="148">
        <f>SUM(H8:H17)</f>
        <v>436000</v>
      </c>
      <c r="I18" s="148">
        <f>SUM(I8:I17)</f>
        <v>750000</v>
      </c>
      <c r="J18" s="38"/>
    </row>
    <row r="19" spans="1:10" ht="51.75" customHeight="1" thickBot="1" x14ac:dyDescent="0.25">
      <c r="A19" s="759">
        <v>5</v>
      </c>
      <c r="B19" s="760" t="s">
        <v>75</v>
      </c>
      <c r="C19" s="761" t="s">
        <v>76</v>
      </c>
      <c r="D19" s="16" t="s">
        <v>49</v>
      </c>
      <c r="E19" s="31" t="s">
        <v>77</v>
      </c>
      <c r="F19" s="143">
        <v>80000</v>
      </c>
      <c r="G19" s="143"/>
      <c r="H19" s="143">
        <v>80000</v>
      </c>
      <c r="I19" s="143"/>
      <c r="J19" s="39"/>
    </row>
    <row r="20" spans="1:10" ht="119.45" customHeight="1" thickBot="1" x14ac:dyDescent="0.25">
      <c r="A20" s="759"/>
      <c r="B20" s="760"/>
      <c r="C20" s="761"/>
      <c r="D20" s="30" t="s">
        <v>55</v>
      </c>
      <c r="E20" s="31" t="s">
        <v>78</v>
      </c>
      <c r="F20" s="140">
        <v>60000</v>
      </c>
      <c r="G20" s="140">
        <f>F20</f>
        <v>60000</v>
      </c>
      <c r="H20" s="140"/>
      <c r="I20" s="147"/>
      <c r="J20" s="28"/>
    </row>
    <row r="21" spans="1:10" ht="48" customHeight="1" thickBot="1" x14ac:dyDescent="0.25">
      <c r="A21" s="759"/>
      <c r="B21" s="760"/>
      <c r="C21" s="761"/>
      <c r="D21" s="30" t="s">
        <v>57</v>
      </c>
      <c r="E21" s="31" t="s">
        <v>79</v>
      </c>
      <c r="F21" s="140">
        <v>40000</v>
      </c>
      <c r="G21" s="140"/>
      <c r="H21" s="140">
        <v>40000</v>
      </c>
      <c r="I21" s="140"/>
      <c r="J21" s="40"/>
    </row>
    <row r="22" spans="1:10" ht="13.5" thickBot="1" x14ac:dyDescent="0.25">
      <c r="A22" s="759"/>
      <c r="B22" s="760"/>
      <c r="C22" s="761"/>
      <c r="D22" s="36"/>
      <c r="E22" s="157" t="s">
        <v>80</v>
      </c>
      <c r="F22" s="148">
        <f>SUM(F19:F21)</f>
        <v>180000</v>
      </c>
      <c r="G22" s="148">
        <f>SUM(G19:G21)</f>
        <v>60000</v>
      </c>
      <c r="H22" s="148">
        <f>SUM(H19:H21)</f>
        <v>120000</v>
      </c>
      <c r="I22" s="148">
        <f>SUM(I19:I21)</f>
        <v>0</v>
      </c>
      <c r="J22" s="41"/>
    </row>
    <row r="23" spans="1:10" ht="72.400000000000006" customHeight="1" thickBot="1" x14ac:dyDescent="0.25">
      <c r="A23" s="42"/>
      <c r="B23" s="750" t="s">
        <v>81</v>
      </c>
      <c r="C23" s="761" t="s">
        <v>82</v>
      </c>
      <c r="D23" s="30" t="s">
        <v>49</v>
      </c>
      <c r="E23" s="43" t="s">
        <v>83</v>
      </c>
      <c r="F23" s="140">
        <v>39000</v>
      </c>
      <c r="G23" s="140">
        <v>39000</v>
      </c>
      <c r="H23" s="140"/>
      <c r="I23" s="149"/>
      <c r="J23" s="44"/>
    </row>
    <row r="24" spans="1:10" ht="13.5" thickBot="1" x14ac:dyDescent="0.25">
      <c r="A24" s="42"/>
      <c r="B24" s="750"/>
      <c r="C24" s="761"/>
      <c r="D24" s="30" t="s">
        <v>59</v>
      </c>
      <c r="E24" s="31" t="s">
        <v>84</v>
      </c>
      <c r="F24" s="140">
        <v>6000</v>
      </c>
      <c r="G24" s="140"/>
      <c r="H24" s="140">
        <v>6000</v>
      </c>
      <c r="I24" s="149"/>
      <c r="J24" s="45"/>
    </row>
    <row r="25" spans="1:10" ht="105.95" customHeight="1" thickBot="1" x14ac:dyDescent="0.25">
      <c r="A25" s="42"/>
      <c r="B25" s="750"/>
      <c r="C25" s="761"/>
      <c r="D25" s="30" t="s">
        <v>61</v>
      </c>
      <c r="E25" s="31" t="s">
        <v>85</v>
      </c>
      <c r="F25" s="140">
        <v>3489962</v>
      </c>
      <c r="G25" s="140">
        <v>50000</v>
      </c>
      <c r="H25" s="140">
        <v>1510000</v>
      </c>
      <c r="I25" s="150">
        <f>F25-G25-H25</f>
        <v>1929962</v>
      </c>
      <c r="J25" s="45"/>
    </row>
    <row r="26" spans="1:10" ht="13.5" thickBot="1" x14ac:dyDescent="0.25">
      <c r="A26" s="42"/>
      <c r="B26" s="14"/>
      <c r="C26" s="761"/>
      <c r="D26" s="46"/>
      <c r="E26" s="157" t="s">
        <v>86</v>
      </c>
      <c r="F26" s="148">
        <f>SUM(F23:F25)</f>
        <v>3534962</v>
      </c>
      <c r="G26" s="148">
        <f>SUM(G23:G25)</f>
        <v>89000</v>
      </c>
      <c r="H26" s="148">
        <f>SUM(H23:H25)</f>
        <v>1516000</v>
      </c>
      <c r="I26" s="148">
        <f>SUM(I23:I25)</f>
        <v>1929962</v>
      </c>
      <c r="J26" s="47"/>
    </row>
    <row r="27" spans="1:10" ht="131.25" customHeight="1" thickBot="1" x14ac:dyDescent="0.25">
      <c r="A27" s="749">
        <v>2</v>
      </c>
      <c r="B27" s="750" t="s">
        <v>87</v>
      </c>
      <c r="C27" s="751"/>
      <c r="D27" s="30" t="s">
        <v>49</v>
      </c>
      <c r="E27" s="48" t="s">
        <v>88</v>
      </c>
      <c r="F27" s="151">
        <v>800000</v>
      </c>
      <c r="G27" s="151"/>
      <c r="H27" s="151">
        <v>800000</v>
      </c>
      <c r="I27" s="151">
        <v>0</v>
      </c>
      <c r="J27" s="44"/>
    </row>
    <row r="28" spans="1:10" ht="12" customHeight="1" thickBot="1" x14ac:dyDescent="0.25">
      <c r="A28" s="749"/>
      <c r="B28" s="750"/>
      <c r="C28" s="751"/>
      <c r="D28" s="49"/>
      <c r="E28" s="50"/>
      <c r="F28" s="149"/>
      <c r="G28" s="152"/>
      <c r="H28" s="149"/>
      <c r="I28" s="149"/>
      <c r="J28" s="45"/>
    </row>
    <row r="29" spans="1:10" ht="15.75" customHeight="1" thickBot="1" x14ac:dyDescent="0.25">
      <c r="A29" s="749"/>
      <c r="B29" s="750"/>
      <c r="C29" s="751"/>
      <c r="D29" s="22"/>
      <c r="E29" s="157" t="s">
        <v>89</v>
      </c>
      <c r="F29" s="142">
        <f>F27+F28</f>
        <v>800000</v>
      </c>
      <c r="G29" s="142">
        <f>G27+G28</f>
        <v>0</v>
      </c>
      <c r="H29" s="142">
        <f>H27</f>
        <v>800000</v>
      </c>
      <c r="I29" s="142">
        <f>I27+I28</f>
        <v>0</v>
      </c>
      <c r="J29" s="47"/>
    </row>
    <row r="30" spans="1:10" ht="12" customHeight="1" x14ac:dyDescent="0.2">
      <c r="A30" s="52"/>
      <c r="B30" s="53"/>
      <c r="C30" s="51"/>
      <c r="E30" s="55"/>
      <c r="F30" s="153"/>
      <c r="G30" s="154"/>
      <c r="H30" s="155"/>
      <c r="I30" s="154"/>
      <c r="J30" s="57"/>
    </row>
    <row r="31" spans="1:10" ht="13.5" thickBot="1" x14ac:dyDescent="0.25">
      <c r="A31" s="59"/>
      <c r="B31" s="60"/>
      <c r="C31" s="61"/>
      <c r="D31" s="54"/>
      <c r="E31" s="158" t="s">
        <v>90</v>
      </c>
      <c r="F31" s="156">
        <f>F7+F18+F22+F26+F29</f>
        <v>5780962</v>
      </c>
      <c r="G31" s="156">
        <f>G7+G18+G22+G26+G29</f>
        <v>149000</v>
      </c>
      <c r="H31" s="156">
        <f>H7+H18+H22+H26+H29</f>
        <v>2952000</v>
      </c>
      <c r="I31" s="156">
        <f>I7+I18+I22+I26+I29</f>
        <v>2679962</v>
      </c>
      <c r="J31" s="57"/>
    </row>
    <row r="32" spans="1:10" x14ac:dyDescent="0.2">
      <c r="J32" s="57"/>
    </row>
    <row r="33" spans="6:6" x14ac:dyDescent="0.2">
      <c r="F33" s="63"/>
    </row>
  </sheetData>
  <sheetProtection selectLockedCells="1" selectUnlockedCells="1"/>
  <mergeCells count="22">
    <mergeCell ref="A6:A7"/>
    <mergeCell ref="B6:B7"/>
    <mergeCell ref="C6:C7"/>
    <mergeCell ref="F3:I3"/>
    <mergeCell ref="G4:I4"/>
    <mergeCell ref="A27:A29"/>
    <mergeCell ref="B27:B29"/>
    <mergeCell ref="C27:C29"/>
    <mergeCell ref="B8:B17"/>
    <mergeCell ref="C8:C15"/>
    <mergeCell ref="A19:A22"/>
    <mergeCell ref="B19:B22"/>
    <mergeCell ref="C19:C22"/>
    <mergeCell ref="B23:B25"/>
    <mergeCell ref="C23:C26"/>
    <mergeCell ref="A1:J1"/>
    <mergeCell ref="A3:A5"/>
    <mergeCell ref="B3:B5"/>
    <mergeCell ref="C3:C5"/>
    <mergeCell ref="D3:E4"/>
    <mergeCell ref="J3:J5"/>
    <mergeCell ref="F4:F5"/>
  </mergeCells>
  <printOptions horizontalCentered="1"/>
  <pageMargins left="0" right="0" top="0" bottom="0.35433070866141736" header="0.51181102362204722" footer="0"/>
  <pageSetup paperSize="9" firstPageNumber="0" fitToHeight="0" orientation="landscape" horizontalDpi="300" verticalDpi="300" r:id="rId1"/>
  <headerFooter alignWithMargins="0">
    <oddFooter>&amp;R&amp;"Calibri,Standard"&amp;11&amp;P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IK118"/>
  <sheetViews>
    <sheetView view="pageBreakPreview" topLeftCell="B1" zoomScale="50" zoomScaleNormal="100" zoomScaleSheetLayoutView="50" workbookViewId="0">
      <selection activeCell="Q17" sqref="Q17"/>
    </sheetView>
  </sheetViews>
  <sheetFormatPr defaultColWidth="11.5703125" defaultRowHeight="12.75" x14ac:dyDescent="0.2"/>
  <cols>
    <col min="1" max="1" width="0" style="7" hidden="1" customWidth="1"/>
    <col min="2" max="2" width="10" style="7" customWidth="1"/>
    <col min="3" max="3" width="13.42578125" style="66" customWidth="1"/>
    <col min="4" max="4" width="4.7109375" style="7" customWidth="1"/>
    <col min="5" max="5" width="32.7109375" style="7" customWidth="1"/>
    <col min="6" max="6" width="15.7109375" style="7" customWidth="1"/>
    <col min="7" max="7" width="16" style="7" customWidth="1"/>
    <col min="8" max="8" width="13.5703125" style="7" customWidth="1"/>
    <col min="9" max="9" width="14.28515625" style="7" customWidth="1"/>
    <col min="10" max="10" width="13" style="7" customWidth="1"/>
    <col min="11" max="245" width="9.140625" style="7" customWidth="1"/>
  </cols>
  <sheetData>
    <row r="1" spans="1:12" ht="11.25" customHeight="1" x14ac:dyDescent="0.2">
      <c r="F1" s="64"/>
      <c r="G1" s="64"/>
      <c r="H1" s="64"/>
      <c r="I1" s="64"/>
      <c r="J1" s="64"/>
    </row>
    <row r="2" spans="1:12" ht="15.75" x14ac:dyDescent="0.2">
      <c r="A2" s="767" t="s">
        <v>91</v>
      </c>
      <c r="B2" s="767"/>
      <c r="C2" s="767"/>
      <c r="D2" s="767"/>
      <c r="E2" s="767"/>
      <c r="F2" s="767"/>
      <c r="G2" s="767"/>
      <c r="H2" s="767"/>
      <c r="I2" s="767"/>
      <c r="J2" s="767"/>
    </row>
    <row r="3" spans="1:12" x14ac:dyDescent="0.2">
      <c r="A3" s="67"/>
    </row>
    <row r="4" spans="1:12" s="68" customFormat="1" ht="12.75" customHeight="1" x14ac:dyDescent="0.2">
      <c r="A4" s="747" t="s">
        <v>37</v>
      </c>
      <c r="B4" s="747" t="s">
        <v>38</v>
      </c>
      <c r="C4" s="747" t="s">
        <v>39</v>
      </c>
      <c r="D4" s="747" t="s">
        <v>40</v>
      </c>
      <c r="E4" s="747"/>
      <c r="F4" s="756" t="s">
        <v>41</v>
      </c>
      <c r="G4" s="757"/>
      <c r="H4" s="757"/>
      <c r="I4" s="758"/>
      <c r="J4" s="747" t="s">
        <v>42</v>
      </c>
    </row>
    <row r="5" spans="1:12" s="68" customFormat="1" ht="11.25" customHeight="1" x14ac:dyDescent="0.2">
      <c r="A5" s="747"/>
      <c r="B5" s="747"/>
      <c r="C5" s="747"/>
      <c r="D5" s="747" t="s">
        <v>45</v>
      </c>
      <c r="E5" s="747" t="s">
        <v>46</v>
      </c>
      <c r="F5" s="747" t="s">
        <v>92</v>
      </c>
      <c r="G5" s="11" t="s">
        <v>44</v>
      </c>
      <c r="H5" s="11"/>
      <c r="I5" s="11"/>
      <c r="J5" s="747"/>
    </row>
    <row r="6" spans="1:12" s="68" customFormat="1" ht="70.150000000000006" customHeight="1" x14ac:dyDescent="0.2">
      <c r="A6" s="747"/>
      <c r="B6" s="747"/>
      <c r="C6" s="747"/>
      <c r="D6" s="747"/>
      <c r="E6" s="747"/>
      <c r="F6" s="747"/>
      <c r="G6" s="11" t="s">
        <v>2</v>
      </c>
      <c r="H6" s="11" t="s">
        <v>93</v>
      </c>
      <c r="I6" s="11" t="s">
        <v>5</v>
      </c>
      <c r="J6" s="747"/>
    </row>
    <row r="7" spans="1:12" s="71" customFormat="1" ht="61.9" customHeight="1" x14ac:dyDescent="0.2">
      <c r="A7" s="69"/>
      <c r="B7" s="769" t="s">
        <v>47</v>
      </c>
      <c r="C7" s="770" t="s">
        <v>94</v>
      </c>
      <c r="D7" s="18" t="s">
        <v>49</v>
      </c>
      <c r="E7" s="31" t="s">
        <v>95</v>
      </c>
      <c r="F7" s="140">
        <v>100000</v>
      </c>
      <c r="G7" s="140"/>
      <c r="H7" s="140">
        <v>100000</v>
      </c>
      <c r="I7" s="144"/>
      <c r="J7" s="70" t="s">
        <v>96</v>
      </c>
      <c r="L7"/>
    </row>
    <row r="8" spans="1:12" s="71" customFormat="1" ht="12" x14ac:dyDescent="0.2">
      <c r="A8" s="69"/>
      <c r="B8" s="769"/>
      <c r="C8" s="770"/>
      <c r="D8" s="30" t="s">
        <v>55</v>
      </c>
      <c r="E8" s="31" t="s">
        <v>97</v>
      </c>
      <c r="F8" s="140">
        <v>250000</v>
      </c>
      <c r="G8" s="140"/>
      <c r="H8" s="140">
        <v>250000</v>
      </c>
      <c r="I8" s="140"/>
      <c r="J8" s="27"/>
    </row>
    <row r="9" spans="1:12" s="71" customFormat="1" ht="12" x14ac:dyDescent="0.2">
      <c r="A9" s="69"/>
      <c r="B9" s="769"/>
      <c r="C9" s="770"/>
      <c r="D9" s="72"/>
      <c r="E9" s="73"/>
      <c r="F9" s="159"/>
      <c r="G9" s="159"/>
      <c r="H9" s="159"/>
      <c r="I9" s="159"/>
      <c r="J9" s="74"/>
    </row>
    <row r="10" spans="1:12" s="71" customFormat="1" ht="22.5" x14ac:dyDescent="0.2">
      <c r="A10" s="69"/>
      <c r="B10" s="769"/>
      <c r="C10" s="770"/>
      <c r="D10" s="72" t="s">
        <v>59</v>
      </c>
      <c r="E10" s="31" t="s">
        <v>100</v>
      </c>
      <c r="F10" s="140">
        <v>30000</v>
      </c>
      <c r="G10" s="140"/>
      <c r="H10" s="140">
        <v>30000</v>
      </c>
      <c r="I10" s="160"/>
      <c r="J10" s="27"/>
    </row>
    <row r="11" spans="1:12" s="71" customFormat="1" ht="52.15" customHeight="1" x14ac:dyDescent="0.2">
      <c r="A11" s="69"/>
      <c r="B11" s="769"/>
      <c r="C11" s="770"/>
      <c r="D11" s="72" t="s">
        <v>61</v>
      </c>
      <c r="E11" s="31" t="s">
        <v>101</v>
      </c>
      <c r="F11" s="140">
        <v>20000</v>
      </c>
      <c r="G11" s="140"/>
      <c r="H11" s="140">
        <v>20000</v>
      </c>
      <c r="I11" s="160"/>
      <c r="J11" s="27"/>
    </row>
    <row r="12" spans="1:12" s="71" customFormat="1" ht="12" x14ac:dyDescent="0.2">
      <c r="A12" s="69"/>
      <c r="B12" s="769"/>
      <c r="C12" s="770"/>
      <c r="D12" s="72"/>
      <c r="E12" s="75"/>
      <c r="F12" s="159"/>
      <c r="G12" s="159"/>
      <c r="H12" s="159"/>
      <c r="I12" s="159"/>
      <c r="J12" s="74"/>
    </row>
    <row r="13" spans="1:12" s="71" customFormat="1" ht="22.5" x14ac:dyDescent="0.2">
      <c r="A13" s="69"/>
      <c r="B13" s="769"/>
      <c r="C13" s="770"/>
      <c r="D13" s="76" t="s">
        <v>65</v>
      </c>
      <c r="E13" s="31" t="s">
        <v>103</v>
      </c>
      <c r="F13" s="140">
        <v>30000</v>
      </c>
      <c r="G13" s="140"/>
      <c r="H13" s="140">
        <v>30000</v>
      </c>
      <c r="I13" s="140"/>
      <c r="J13" s="27"/>
    </row>
    <row r="14" spans="1:12" s="71" customFormat="1" ht="33.75" x14ac:dyDescent="0.2">
      <c r="A14" s="69"/>
      <c r="B14" s="769"/>
      <c r="C14" s="770"/>
      <c r="D14" s="30" t="s">
        <v>67</v>
      </c>
      <c r="E14" s="31" t="s">
        <v>104</v>
      </c>
      <c r="F14" s="140">
        <v>10000</v>
      </c>
      <c r="G14" s="161"/>
      <c r="H14" s="140">
        <v>10000</v>
      </c>
      <c r="I14" s="140"/>
      <c r="J14" s="77" t="s">
        <v>105</v>
      </c>
    </row>
    <row r="15" spans="1:12" s="71" customFormat="1" ht="19.350000000000001" customHeight="1" x14ac:dyDescent="0.2">
      <c r="A15" s="69"/>
      <c r="B15" s="769"/>
      <c r="C15" s="770"/>
      <c r="D15" s="30" t="s">
        <v>106</v>
      </c>
      <c r="E15" s="31" t="s">
        <v>107</v>
      </c>
      <c r="F15" s="140">
        <v>70000</v>
      </c>
      <c r="G15" s="140"/>
      <c r="H15" s="140">
        <v>70000</v>
      </c>
      <c r="I15" s="140"/>
      <c r="J15" s="27"/>
    </row>
    <row r="16" spans="1:12" s="71" customFormat="1" ht="22.5" x14ac:dyDescent="0.2">
      <c r="A16" s="69"/>
      <c r="B16" s="769"/>
      <c r="C16" s="30" t="s">
        <v>108</v>
      </c>
      <c r="D16" s="30" t="s">
        <v>109</v>
      </c>
      <c r="E16" s="31" t="s">
        <v>110</v>
      </c>
      <c r="F16" s="140">
        <v>80000</v>
      </c>
      <c r="G16" s="161"/>
      <c r="H16" s="140">
        <v>80000</v>
      </c>
      <c r="I16" s="140"/>
      <c r="J16" s="27"/>
    </row>
    <row r="17" spans="1:10" s="71" customFormat="1" ht="22.5" x14ac:dyDescent="0.2">
      <c r="A17" s="69"/>
      <c r="B17" s="769"/>
      <c r="C17" s="30"/>
      <c r="D17" s="30" t="s">
        <v>111</v>
      </c>
      <c r="E17" s="31" t="s">
        <v>112</v>
      </c>
      <c r="F17" s="140">
        <v>25000</v>
      </c>
      <c r="G17" s="161"/>
      <c r="H17" s="140">
        <v>25000</v>
      </c>
      <c r="I17" s="140"/>
      <c r="J17" s="27"/>
    </row>
    <row r="18" spans="1:10" s="71" customFormat="1" ht="83.65" customHeight="1" x14ac:dyDescent="0.2">
      <c r="A18" s="69"/>
      <c r="B18" s="769"/>
      <c r="C18" s="30" t="s">
        <v>113</v>
      </c>
      <c r="D18" s="30" t="s">
        <v>114</v>
      </c>
      <c r="E18" s="31" t="s">
        <v>115</v>
      </c>
      <c r="F18" s="140">
        <v>40000</v>
      </c>
      <c r="G18" s="140">
        <v>40000</v>
      </c>
      <c r="H18" s="140">
        <v>0</v>
      </c>
      <c r="I18" s="162"/>
      <c r="J18" s="77" t="s">
        <v>116</v>
      </c>
    </row>
    <row r="19" spans="1:10" s="81" customFormat="1" ht="12" customHeight="1" x14ac:dyDescent="0.2">
      <c r="A19" s="69"/>
      <c r="B19" s="78"/>
      <c r="C19" s="79"/>
      <c r="D19" s="80"/>
      <c r="E19" s="22" t="s">
        <v>51</v>
      </c>
      <c r="F19" s="142">
        <f>SUM(F7:F18)</f>
        <v>655000</v>
      </c>
      <c r="G19" s="142">
        <f>SUM(G7:G18)</f>
        <v>40000</v>
      </c>
      <c r="H19" s="142">
        <f>SUM(H7:H18)</f>
        <v>615000</v>
      </c>
      <c r="I19" s="142">
        <f>SUM(I7:I18)</f>
        <v>0</v>
      </c>
      <c r="J19" s="23"/>
    </row>
    <row r="20" spans="1:10" s="71" customFormat="1" ht="33.75" customHeight="1" x14ac:dyDescent="0.2">
      <c r="A20" s="771">
        <v>2</v>
      </c>
      <c r="B20" s="772" t="s">
        <v>117</v>
      </c>
      <c r="C20" s="30" t="s">
        <v>118</v>
      </c>
      <c r="D20" s="30" t="s">
        <v>49</v>
      </c>
      <c r="E20" s="31" t="s">
        <v>119</v>
      </c>
      <c r="F20" s="140">
        <v>20000</v>
      </c>
      <c r="G20" s="140"/>
      <c r="H20" s="140">
        <v>20000</v>
      </c>
      <c r="I20" s="149"/>
      <c r="J20" s="32"/>
    </row>
    <row r="21" spans="1:10" s="71" customFormat="1" ht="22.5" customHeight="1" x14ac:dyDescent="0.2">
      <c r="A21" s="771"/>
      <c r="B21" s="772"/>
      <c r="C21" s="30" t="s">
        <v>120</v>
      </c>
      <c r="D21" s="30" t="s">
        <v>55</v>
      </c>
      <c r="E21" s="31" t="s">
        <v>121</v>
      </c>
      <c r="F21" s="140">
        <v>15000</v>
      </c>
      <c r="G21" s="140"/>
      <c r="H21" s="140"/>
      <c r="I21" s="140">
        <v>15000</v>
      </c>
      <c r="J21" s="32"/>
    </row>
    <row r="22" spans="1:10" s="71" customFormat="1" ht="53.65" customHeight="1" x14ac:dyDescent="0.2">
      <c r="A22" s="771"/>
      <c r="B22" s="772"/>
      <c r="C22" s="30"/>
      <c r="D22" s="30" t="s">
        <v>57</v>
      </c>
      <c r="E22" s="31" t="s">
        <v>122</v>
      </c>
      <c r="F22" s="163">
        <v>50000</v>
      </c>
      <c r="G22" s="164">
        <v>50000</v>
      </c>
      <c r="H22" s="140"/>
      <c r="I22" s="149"/>
      <c r="J22" s="32"/>
    </row>
    <row r="23" spans="1:10" s="71" customFormat="1" ht="45" x14ac:dyDescent="0.2">
      <c r="A23" s="771"/>
      <c r="B23" s="772"/>
      <c r="C23" s="30"/>
      <c r="D23" s="82" t="s">
        <v>59</v>
      </c>
      <c r="E23" s="31" t="s">
        <v>123</v>
      </c>
      <c r="F23" s="140">
        <v>224183</v>
      </c>
      <c r="G23" s="140">
        <v>100000</v>
      </c>
      <c r="H23" s="165">
        <f>F23-G23</f>
        <v>124183</v>
      </c>
      <c r="I23" s="166"/>
      <c r="J23" s="83"/>
    </row>
    <row r="24" spans="1:10" s="71" customFormat="1" ht="11.25" x14ac:dyDescent="0.2">
      <c r="A24" s="771"/>
      <c r="B24" s="772"/>
      <c r="C24" s="49"/>
      <c r="D24" s="21"/>
      <c r="E24" s="22" t="s">
        <v>124</v>
      </c>
      <c r="F24" s="148">
        <f>SUM(F20:F23)</f>
        <v>309183</v>
      </c>
      <c r="G24" s="148">
        <f>SUM(G20:G23)</f>
        <v>150000</v>
      </c>
      <c r="H24" s="148">
        <f>SUM(H20:H23)</f>
        <v>144183</v>
      </c>
      <c r="I24" s="148">
        <f>SUM(I20:I23)</f>
        <v>15000</v>
      </c>
      <c r="J24" s="84"/>
    </row>
    <row r="25" spans="1:10" s="71" customFormat="1" ht="112.7" customHeight="1" x14ac:dyDescent="0.2">
      <c r="A25" s="777">
        <v>3</v>
      </c>
      <c r="B25" s="775" t="s">
        <v>125</v>
      </c>
      <c r="C25" s="778" t="s">
        <v>126</v>
      </c>
      <c r="D25" s="776" t="s">
        <v>49</v>
      </c>
      <c r="E25" s="31" t="s">
        <v>127</v>
      </c>
      <c r="F25" s="773">
        <v>384380.14</v>
      </c>
      <c r="G25" s="773"/>
      <c r="H25" s="773">
        <v>384380.14</v>
      </c>
      <c r="I25" s="774"/>
      <c r="J25" s="85" t="s">
        <v>128</v>
      </c>
    </row>
    <row r="26" spans="1:10" s="71" customFormat="1" ht="19.350000000000001" hidden="1" customHeight="1" x14ac:dyDescent="0.2">
      <c r="A26" s="777"/>
      <c r="B26" s="775"/>
      <c r="C26" s="778"/>
      <c r="D26" s="778"/>
      <c r="E26" s="31"/>
      <c r="F26" s="773"/>
      <c r="G26" s="773"/>
      <c r="H26" s="773"/>
      <c r="I26" s="774"/>
      <c r="J26" s="32"/>
    </row>
    <row r="27" spans="1:10" s="71" customFormat="1" ht="19.350000000000001" hidden="1" customHeight="1" x14ac:dyDescent="0.2">
      <c r="A27" s="777"/>
      <c r="B27" s="775"/>
      <c r="C27" s="778"/>
      <c r="D27" s="778"/>
      <c r="E27" s="31"/>
      <c r="F27" s="773"/>
      <c r="G27" s="773"/>
      <c r="H27" s="773"/>
      <c r="I27" s="774"/>
      <c r="J27" s="32"/>
    </row>
    <row r="28" spans="1:10" s="71" customFormat="1" ht="71.650000000000006" customHeight="1" x14ac:dyDescent="0.2">
      <c r="A28" s="777"/>
      <c r="B28" s="775"/>
      <c r="C28" s="778"/>
      <c r="D28" s="30" t="s">
        <v>55</v>
      </c>
      <c r="E28" s="31" t="s">
        <v>129</v>
      </c>
      <c r="F28" s="140">
        <v>221665.84</v>
      </c>
      <c r="G28" s="140">
        <v>100000</v>
      </c>
      <c r="H28" s="140">
        <f>F28-G28</f>
        <v>121665.84</v>
      </c>
      <c r="I28" s="149"/>
      <c r="J28" s="32"/>
    </row>
    <row r="29" spans="1:10" s="71" customFormat="1" ht="11.25" x14ac:dyDescent="0.2">
      <c r="A29" s="777"/>
      <c r="B29" s="775"/>
      <c r="C29" s="778"/>
      <c r="D29" s="30"/>
      <c r="E29" s="75"/>
      <c r="F29" s="159"/>
      <c r="G29" s="159"/>
      <c r="H29" s="159"/>
      <c r="I29" s="159"/>
      <c r="J29" s="74"/>
    </row>
    <row r="30" spans="1:10" s="71" customFormat="1" ht="53.65" customHeight="1" x14ac:dyDescent="0.2">
      <c r="A30" s="777"/>
      <c r="B30" s="775"/>
      <c r="C30" s="778"/>
      <c r="D30" s="30" t="s">
        <v>59</v>
      </c>
      <c r="E30" s="31" t="s">
        <v>130</v>
      </c>
      <c r="F30" s="140">
        <v>24064.18</v>
      </c>
      <c r="G30" s="140">
        <f>F30</f>
        <v>24064.18</v>
      </c>
      <c r="H30" s="140"/>
      <c r="I30" s="149"/>
      <c r="J30" s="32"/>
    </row>
    <row r="31" spans="1:10" s="71" customFormat="1" ht="11.25" x14ac:dyDescent="0.2">
      <c r="A31" s="777"/>
      <c r="B31" s="775"/>
      <c r="C31" s="778"/>
      <c r="D31" s="30"/>
      <c r="E31" s="74"/>
      <c r="F31" s="159"/>
      <c r="G31" s="159"/>
      <c r="H31" s="159"/>
      <c r="I31" s="159"/>
      <c r="J31" s="74"/>
    </row>
    <row r="32" spans="1:10" s="71" customFormat="1" ht="61.9" customHeight="1" x14ac:dyDescent="0.2">
      <c r="A32" s="777"/>
      <c r="B32" s="775"/>
      <c r="C32" s="778"/>
      <c r="D32" s="30" t="s">
        <v>63</v>
      </c>
      <c r="E32" s="31" t="s">
        <v>132</v>
      </c>
      <c r="F32" s="140">
        <v>80000</v>
      </c>
      <c r="G32" s="140"/>
      <c r="H32" s="140">
        <v>80000</v>
      </c>
      <c r="I32" s="149"/>
      <c r="J32" s="27"/>
    </row>
    <row r="33" spans="1:10" s="71" customFormat="1" ht="31.35" customHeight="1" x14ac:dyDescent="0.2">
      <c r="A33" s="777"/>
      <c r="B33" s="775"/>
      <c r="C33" s="778"/>
      <c r="D33" s="30" t="s">
        <v>65</v>
      </c>
      <c r="E33" s="31" t="s">
        <v>133</v>
      </c>
      <c r="F33" s="140">
        <v>10500</v>
      </c>
      <c r="G33" s="140"/>
      <c r="H33" s="140">
        <v>10500</v>
      </c>
      <c r="I33" s="140"/>
      <c r="J33" s="32"/>
    </row>
    <row r="34" spans="1:10" s="71" customFormat="1" ht="40.9" customHeight="1" x14ac:dyDescent="0.2">
      <c r="A34" s="777"/>
      <c r="B34" s="775"/>
      <c r="C34" s="778"/>
      <c r="D34" s="30" t="s">
        <v>67</v>
      </c>
      <c r="E34" s="31" t="s">
        <v>134</v>
      </c>
      <c r="F34" s="140">
        <v>20000</v>
      </c>
      <c r="G34" s="140"/>
      <c r="H34" s="140">
        <v>20000</v>
      </c>
      <c r="I34" s="140"/>
      <c r="J34" s="32"/>
    </row>
    <row r="35" spans="1:10" s="71" customFormat="1" ht="11.25" x14ac:dyDescent="0.2">
      <c r="A35" s="777"/>
      <c r="B35" s="775"/>
      <c r="C35" s="778"/>
      <c r="D35" s="30"/>
      <c r="E35" s="74"/>
      <c r="F35" s="159"/>
      <c r="G35" s="159"/>
      <c r="H35" s="159"/>
      <c r="I35" s="159"/>
      <c r="J35" s="74"/>
    </row>
    <row r="36" spans="1:10" s="71" customFormat="1" ht="57.4" customHeight="1" x14ac:dyDescent="0.2">
      <c r="A36" s="777"/>
      <c r="B36" s="775"/>
      <c r="C36" s="778"/>
      <c r="D36" s="30" t="s">
        <v>109</v>
      </c>
      <c r="E36" s="31" t="s">
        <v>136</v>
      </c>
      <c r="F36" s="140">
        <v>78550</v>
      </c>
      <c r="G36" s="140"/>
      <c r="H36" s="140">
        <v>78550</v>
      </c>
      <c r="I36" s="140"/>
      <c r="J36" s="32"/>
    </row>
    <row r="37" spans="1:10" s="71" customFormat="1" ht="45" customHeight="1" x14ac:dyDescent="0.2">
      <c r="A37" s="777"/>
      <c r="B37" s="775"/>
      <c r="C37" s="30" t="s">
        <v>137</v>
      </c>
      <c r="D37" s="30" t="s">
        <v>111</v>
      </c>
      <c r="E37" s="31" t="s">
        <v>138</v>
      </c>
      <c r="F37" s="140">
        <v>25000</v>
      </c>
      <c r="G37" s="140">
        <f>F37</f>
        <v>25000</v>
      </c>
      <c r="H37" s="140"/>
      <c r="I37" s="140"/>
      <c r="J37" s="32"/>
    </row>
    <row r="38" spans="1:10" s="71" customFormat="1" ht="11.25" x14ac:dyDescent="0.2">
      <c r="A38" s="777"/>
      <c r="B38" s="775"/>
      <c r="D38" s="30"/>
      <c r="E38" s="74"/>
      <c r="F38" s="159"/>
      <c r="G38" s="159"/>
      <c r="H38" s="159"/>
      <c r="I38" s="159"/>
      <c r="J38" s="74"/>
    </row>
    <row r="39" spans="1:10" s="71" customFormat="1" ht="11.25" x14ac:dyDescent="0.2">
      <c r="A39" s="777"/>
      <c r="B39" s="775"/>
      <c r="C39" s="779" t="s">
        <v>140</v>
      </c>
      <c r="D39" s="30"/>
      <c r="E39" s="74"/>
      <c r="F39" s="159"/>
      <c r="G39" s="159"/>
      <c r="H39" s="159"/>
      <c r="I39" s="159"/>
      <c r="J39" s="74"/>
    </row>
    <row r="40" spans="1:10" s="71" customFormat="1" ht="55.9" customHeight="1" x14ac:dyDescent="0.2">
      <c r="A40" s="777"/>
      <c r="B40" s="775"/>
      <c r="C40" s="779"/>
      <c r="D40" s="408" t="s">
        <v>143</v>
      </c>
      <c r="E40" s="404" t="s">
        <v>144</v>
      </c>
      <c r="F40" s="405">
        <v>90000</v>
      </c>
      <c r="G40" s="405">
        <f>F40</f>
        <v>90000</v>
      </c>
      <c r="H40" s="409"/>
      <c r="I40" s="406"/>
      <c r="J40" s="407"/>
    </row>
    <row r="41" spans="1:10" s="71" customFormat="1" ht="15.75" customHeight="1" x14ac:dyDescent="0.2">
      <c r="A41" s="777"/>
      <c r="B41" s="78"/>
      <c r="C41" s="86"/>
      <c r="D41" s="21"/>
      <c r="E41" s="22" t="s">
        <v>145</v>
      </c>
      <c r="F41" s="148">
        <f>SUM(F25:F40)</f>
        <v>934160.16</v>
      </c>
      <c r="G41" s="148">
        <f>SUM(G25:G40)</f>
        <v>239064.18</v>
      </c>
      <c r="H41" s="148">
        <f>SUM(H25:H40)</f>
        <v>695095.98</v>
      </c>
      <c r="I41" s="148">
        <f>SUM(I25:I40)</f>
        <v>0</v>
      </c>
      <c r="J41" s="37"/>
    </row>
    <row r="42" spans="1:10" s="71" customFormat="1" ht="12" x14ac:dyDescent="0.2">
      <c r="A42" s="87"/>
      <c r="B42" s="88"/>
      <c r="C42" s="89"/>
      <c r="D42" s="89"/>
      <c r="E42" s="90"/>
      <c r="F42" s="168"/>
      <c r="G42" s="168"/>
      <c r="H42" s="168"/>
      <c r="I42" s="168"/>
      <c r="J42" s="91"/>
    </row>
    <row r="43" spans="1:10" s="71" customFormat="1" ht="76.900000000000006" customHeight="1" x14ac:dyDescent="0.2">
      <c r="A43" s="87"/>
      <c r="B43" s="93" t="s">
        <v>87</v>
      </c>
      <c r="C43" s="94" t="s">
        <v>146</v>
      </c>
      <c r="D43" s="95" t="s">
        <v>49</v>
      </c>
      <c r="E43" s="31" t="s">
        <v>147</v>
      </c>
      <c r="F43" s="169">
        <v>55000</v>
      </c>
      <c r="G43" s="140">
        <v>55000</v>
      </c>
      <c r="H43" s="162"/>
      <c r="I43" s="170"/>
      <c r="J43" s="96"/>
    </row>
    <row r="44" spans="1:10" s="71" customFormat="1" ht="12" x14ac:dyDescent="0.2">
      <c r="A44" s="87"/>
      <c r="B44" s="93"/>
      <c r="C44" s="94"/>
      <c r="D44" s="95"/>
      <c r="E44" s="74"/>
      <c r="F44" s="159"/>
      <c r="G44" s="159"/>
      <c r="H44" s="159"/>
      <c r="I44" s="159"/>
      <c r="J44" s="74"/>
    </row>
    <row r="45" spans="1:10" s="71" customFormat="1" ht="12" x14ac:dyDescent="0.2">
      <c r="A45" s="87"/>
      <c r="B45" s="93"/>
      <c r="C45" s="97"/>
      <c r="D45" s="97"/>
      <c r="E45" s="98"/>
      <c r="F45" s="171"/>
      <c r="G45" s="171"/>
      <c r="H45" s="171"/>
      <c r="I45" s="171"/>
      <c r="J45" s="99"/>
    </row>
    <row r="46" spans="1:10" s="71" customFormat="1" ht="19.350000000000001" customHeight="1" x14ac:dyDescent="0.2">
      <c r="A46" s="87"/>
      <c r="B46" s="33"/>
      <c r="C46" s="100"/>
      <c r="D46" s="781" t="s">
        <v>150</v>
      </c>
      <c r="E46" s="781"/>
      <c r="F46" s="148">
        <f>SUM(F43:F45)</f>
        <v>55000</v>
      </c>
      <c r="G46" s="148">
        <f>SUM(G43:G45)</f>
        <v>55000</v>
      </c>
      <c r="H46" s="148"/>
      <c r="I46" s="148"/>
      <c r="J46" s="92"/>
    </row>
    <row r="47" spans="1:10" s="71" customFormat="1" x14ac:dyDescent="0.2">
      <c r="A47" s="87"/>
      <c r="B47" s="88"/>
      <c r="C47" s="89"/>
      <c r="D47" s="89"/>
      <c r="E47"/>
      <c r="F47" s="172"/>
      <c r="G47" s="168"/>
      <c r="H47" s="168"/>
      <c r="I47" s="168"/>
      <c r="J47" s="91"/>
    </row>
    <row r="48" spans="1:10" s="71" customFormat="1" ht="12" x14ac:dyDescent="0.2">
      <c r="A48" s="87"/>
      <c r="B48" s="782" t="s">
        <v>52</v>
      </c>
      <c r="C48" s="778" t="s">
        <v>53</v>
      </c>
      <c r="D48" s="30"/>
      <c r="E48" s="74"/>
      <c r="F48" s="159"/>
      <c r="G48" s="159"/>
      <c r="H48" s="159"/>
      <c r="I48" s="159"/>
      <c r="J48" s="74"/>
    </row>
    <row r="49" spans="1:10" s="71" customFormat="1" ht="44.65" customHeight="1" x14ac:dyDescent="0.2">
      <c r="A49" s="87"/>
      <c r="B49" s="782"/>
      <c r="C49" s="778"/>
      <c r="D49" s="30" t="s">
        <v>55</v>
      </c>
      <c r="E49" s="31" t="s">
        <v>152</v>
      </c>
      <c r="F49" s="140">
        <v>200000</v>
      </c>
      <c r="G49" s="140"/>
      <c r="H49" s="140">
        <v>200000</v>
      </c>
      <c r="I49" s="140"/>
      <c r="J49" s="27"/>
    </row>
    <row r="50" spans="1:10" s="71" customFormat="1" ht="44.65" customHeight="1" x14ac:dyDescent="0.2">
      <c r="A50" s="87"/>
      <c r="B50" s="782"/>
      <c r="C50" s="778"/>
      <c r="D50" s="30" t="s">
        <v>57</v>
      </c>
      <c r="E50" s="31" t="s">
        <v>153</v>
      </c>
      <c r="F50" s="140">
        <v>65000</v>
      </c>
      <c r="G50" s="140"/>
      <c r="H50" s="140">
        <v>65000</v>
      </c>
      <c r="I50" s="140"/>
      <c r="J50" s="27"/>
    </row>
    <row r="51" spans="1:10" s="71" customFormat="1" ht="12" x14ac:dyDescent="0.2">
      <c r="A51" s="69"/>
      <c r="B51" s="782"/>
      <c r="C51" s="778"/>
      <c r="D51" s="30"/>
      <c r="E51" s="74"/>
      <c r="F51" s="159"/>
      <c r="G51" s="159"/>
      <c r="H51" s="159"/>
      <c r="I51" s="159"/>
      <c r="J51" s="74"/>
    </row>
    <row r="52" spans="1:10" s="71" customFormat="1" ht="65.650000000000006" customHeight="1" x14ac:dyDescent="0.2">
      <c r="A52" s="69"/>
      <c r="B52" s="782"/>
      <c r="C52" s="778"/>
      <c r="D52" s="76" t="s">
        <v>61</v>
      </c>
      <c r="E52" s="31" t="s">
        <v>101</v>
      </c>
      <c r="F52" s="160">
        <v>25000</v>
      </c>
      <c r="G52" s="160"/>
      <c r="H52" s="160">
        <v>25000</v>
      </c>
      <c r="I52" s="145"/>
      <c r="J52" s="33"/>
    </row>
    <row r="53" spans="1:10" s="71" customFormat="1" ht="22.5" x14ac:dyDescent="0.2">
      <c r="A53" s="69"/>
      <c r="B53" s="782"/>
      <c r="C53" s="778"/>
      <c r="D53" s="76" t="s">
        <v>63</v>
      </c>
      <c r="E53" s="31" t="s">
        <v>104</v>
      </c>
      <c r="F53" s="140">
        <v>20000</v>
      </c>
      <c r="G53" s="173"/>
      <c r="H53" s="140">
        <v>20000</v>
      </c>
      <c r="I53" s="140"/>
      <c r="J53" s="27"/>
    </row>
    <row r="54" spans="1:10" s="71" customFormat="1" ht="63.4" customHeight="1" x14ac:dyDescent="0.2">
      <c r="A54" s="69"/>
      <c r="B54" s="782"/>
      <c r="C54" s="778"/>
      <c r="D54" s="30" t="s">
        <v>65</v>
      </c>
      <c r="E54" s="31" t="s">
        <v>155</v>
      </c>
      <c r="F54" s="140">
        <v>10000</v>
      </c>
      <c r="G54" s="140"/>
      <c r="H54" s="140">
        <v>10000</v>
      </c>
      <c r="I54" s="140"/>
      <c r="J54" s="27"/>
    </row>
    <row r="55" spans="1:10" s="71" customFormat="1" ht="60.4" customHeight="1" x14ac:dyDescent="0.2">
      <c r="A55" s="69"/>
      <c r="B55" s="782"/>
      <c r="C55" s="778"/>
      <c r="D55" s="76" t="s">
        <v>67</v>
      </c>
      <c r="E55" s="31" t="s">
        <v>156</v>
      </c>
      <c r="F55" s="140">
        <v>200000</v>
      </c>
      <c r="G55" s="140"/>
      <c r="H55" s="140">
        <v>200000</v>
      </c>
      <c r="I55" s="140"/>
      <c r="J55" s="27"/>
    </row>
    <row r="56" spans="1:10" s="71" customFormat="1" ht="33.75" x14ac:dyDescent="0.2">
      <c r="A56" s="69"/>
      <c r="B56" s="782"/>
      <c r="C56" s="30" t="s">
        <v>157</v>
      </c>
      <c r="D56" s="76" t="s">
        <v>69</v>
      </c>
      <c r="E56" s="31" t="s">
        <v>110</v>
      </c>
      <c r="F56" s="140">
        <v>140000</v>
      </c>
      <c r="G56" s="140"/>
      <c r="H56" s="140">
        <v>140000</v>
      </c>
      <c r="I56" s="140"/>
      <c r="J56" s="27"/>
    </row>
    <row r="57" spans="1:10" s="71" customFormat="1" ht="78.75" x14ac:dyDescent="0.2">
      <c r="A57" s="69"/>
      <c r="B57" s="782"/>
      <c r="C57" s="30" t="s">
        <v>158</v>
      </c>
      <c r="D57" s="76" t="s">
        <v>109</v>
      </c>
      <c r="E57" s="31" t="s">
        <v>159</v>
      </c>
      <c r="F57" s="140">
        <v>50000</v>
      </c>
      <c r="G57" s="140">
        <v>50000</v>
      </c>
      <c r="H57" s="140">
        <v>0</v>
      </c>
      <c r="I57" s="140"/>
      <c r="J57" s="77" t="s">
        <v>116</v>
      </c>
    </row>
    <row r="58" spans="1:10" s="71" customFormat="1" ht="78.75" x14ac:dyDescent="0.2">
      <c r="A58" s="69"/>
      <c r="B58" s="782"/>
      <c r="C58" s="30" t="s">
        <v>160</v>
      </c>
      <c r="D58" s="76" t="s">
        <v>111</v>
      </c>
      <c r="E58" s="31" t="s">
        <v>161</v>
      </c>
      <c r="F58" s="140">
        <v>70000</v>
      </c>
      <c r="G58" s="140">
        <v>70000</v>
      </c>
      <c r="H58" s="140"/>
      <c r="I58" s="140"/>
      <c r="J58" s="77" t="s">
        <v>116</v>
      </c>
    </row>
    <row r="59" spans="1:10" s="71" customFormat="1" ht="15.75" customHeight="1" x14ac:dyDescent="0.2">
      <c r="A59" s="69"/>
      <c r="B59" s="78"/>
      <c r="C59" s="49"/>
      <c r="D59" s="101"/>
      <c r="E59" s="22" t="s">
        <v>74</v>
      </c>
      <c r="F59" s="174">
        <f>SUM(F48:F58)</f>
        <v>780000</v>
      </c>
      <c r="G59" s="175">
        <f>SUM(G48:G58)</f>
        <v>120000</v>
      </c>
      <c r="H59" s="175">
        <f>SUM(H49:H58)</f>
        <v>660000</v>
      </c>
      <c r="I59" s="174">
        <f>SUM(I51:I58)</f>
        <v>0</v>
      </c>
      <c r="J59" s="102"/>
    </row>
    <row r="60" spans="1:10" s="71" customFormat="1" ht="12" x14ac:dyDescent="0.2">
      <c r="A60" s="87"/>
      <c r="B60" s="88"/>
      <c r="C60" s="89"/>
      <c r="D60" s="89"/>
      <c r="E60" s="90"/>
      <c r="F60" s="168"/>
      <c r="G60" s="168"/>
      <c r="H60" s="168"/>
      <c r="I60" s="168"/>
      <c r="J60" s="103"/>
    </row>
    <row r="61" spans="1:10" s="71" customFormat="1" ht="66.400000000000006" customHeight="1" x14ac:dyDescent="0.2">
      <c r="A61" s="771">
        <v>5</v>
      </c>
      <c r="B61" s="775" t="s">
        <v>75</v>
      </c>
      <c r="C61" s="776" t="s">
        <v>162</v>
      </c>
      <c r="D61" s="30" t="s">
        <v>49</v>
      </c>
      <c r="E61" s="31" t="s">
        <v>163</v>
      </c>
      <c r="F61" s="140"/>
      <c r="G61" s="140"/>
      <c r="H61" s="140"/>
      <c r="I61" s="140"/>
      <c r="J61" s="77" t="s">
        <v>164</v>
      </c>
    </row>
    <row r="62" spans="1:10" s="71" customFormat="1" ht="44.65" customHeight="1" x14ac:dyDescent="0.2">
      <c r="A62" s="771"/>
      <c r="B62" s="775"/>
      <c r="C62" s="776"/>
      <c r="D62" s="30" t="s">
        <v>55</v>
      </c>
      <c r="E62" s="31" t="s">
        <v>165</v>
      </c>
      <c r="F62" s="140">
        <v>30000</v>
      </c>
      <c r="G62" s="140"/>
      <c r="H62" s="140">
        <v>30000</v>
      </c>
      <c r="I62" s="140"/>
      <c r="J62" s="77" t="s">
        <v>166</v>
      </c>
    </row>
    <row r="63" spans="1:10" s="71" customFormat="1" ht="33.75" x14ac:dyDescent="0.2">
      <c r="A63" s="771"/>
      <c r="B63" s="775"/>
      <c r="C63" s="776"/>
      <c r="D63" s="72" t="s">
        <v>57</v>
      </c>
      <c r="E63" s="31" t="s">
        <v>167</v>
      </c>
      <c r="F63" s="160">
        <v>15000</v>
      </c>
      <c r="G63" s="160"/>
      <c r="H63" s="160">
        <v>15000</v>
      </c>
      <c r="I63" s="160"/>
      <c r="J63" s="27"/>
    </row>
    <row r="64" spans="1:10" s="71" customFormat="1" ht="11.25" x14ac:dyDescent="0.2">
      <c r="A64" s="771"/>
      <c r="B64" s="775"/>
      <c r="C64" s="776"/>
      <c r="D64" s="72"/>
      <c r="E64" s="74"/>
      <c r="F64" s="159"/>
      <c r="G64" s="159"/>
      <c r="H64" s="159"/>
      <c r="I64" s="159"/>
      <c r="J64" s="74"/>
    </row>
    <row r="65" spans="1:11" s="71" customFormat="1" ht="22.5" x14ac:dyDescent="0.2">
      <c r="A65" s="771"/>
      <c r="B65" s="775"/>
      <c r="C65" s="776"/>
      <c r="D65" s="30" t="s">
        <v>61</v>
      </c>
      <c r="E65" s="31" t="s">
        <v>104</v>
      </c>
      <c r="F65" s="140">
        <v>5000</v>
      </c>
      <c r="G65" s="161"/>
      <c r="H65" s="140">
        <v>5000</v>
      </c>
      <c r="I65" s="140"/>
      <c r="J65" s="27"/>
    </row>
    <row r="66" spans="1:11" s="71" customFormat="1" ht="22.5" x14ac:dyDescent="0.2">
      <c r="A66" s="771"/>
      <c r="B66" s="775"/>
      <c r="C66" s="776"/>
      <c r="D66" s="30" t="s">
        <v>63</v>
      </c>
      <c r="E66" s="31" t="s">
        <v>168</v>
      </c>
      <c r="F66" s="140">
        <v>10000</v>
      </c>
      <c r="G66" s="140"/>
      <c r="H66" s="140">
        <v>10000</v>
      </c>
      <c r="I66" s="140"/>
      <c r="J66" s="27"/>
    </row>
    <row r="67" spans="1:11" s="71" customFormat="1" ht="33.75" x14ac:dyDescent="0.2">
      <c r="A67" s="771"/>
      <c r="B67" s="775"/>
      <c r="C67" s="776"/>
      <c r="D67" s="76" t="s">
        <v>65</v>
      </c>
      <c r="E67" s="31" t="s">
        <v>169</v>
      </c>
      <c r="F67" s="140">
        <v>15000</v>
      </c>
      <c r="G67" s="140"/>
      <c r="H67" s="140">
        <v>15000</v>
      </c>
      <c r="I67" s="140"/>
      <c r="J67" s="27"/>
    </row>
    <row r="68" spans="1:11" s="71" customFormat="1" ht="22.5" x14ac:dyDescent="0.2">
      <c r="A68" s="771"/>
      <c r="B68" s="775"/>
      <c r="C68" s="776"/>
      <c r="D68" s="30" t="s">
        <v>67</v>
      </c>
      <c r="E68" s="31" t="s">
        <v>170</v>
      </c>
      <c r="F68" s="140">
        <v>100000</v>
      </c>
      <c r="G68" s="140"/>
      <c r="H68" s="140">
        <v>100000</v>
      </c>
      <c r="I68" s="140"/>
      <c r="J68" s="27"/>
    </row>
    <row r="69" spans="1:11" s="71" customFormat="1" ht="22.5" x14ac:dyDescent="0.2">
      <c r="A69" s="771"/>
      <c r="B69" s="775"/>
      <c r="C69" s="30" t="s">
        <v>171</v>
      </c>
      <c r="D69" s="30" t="s">
        <v>69</v>
      </c>
      <c r="E69" s="31" t="s">
        <v>172</v>
      </c>
      <c r="F69" s="140">
        <v>10000</v>
      </c>
      <c r="G69" s="140"/>
      <c r="H69" s="140">
        <v>10000</v>
      </c>
      <c r="I69" s="140"/>
      <c r="J69" s="27"/>
    </row>
    <row r="70" spans="1:11" s="81" customFormat="1" ht="15.75" customHeight="1" x14ac:dyDescent="0.2">
      <c r="A70" s="771"/>
      <c r="B70" s="775"/>
      <c r="C70" s="79"/>
      <c r="D70" s="80"/>
      <c r="E70" s="22" t="s">
        <v>80</v>
      </c>
      <c r="F70" s="148">
        <f>SUM(F61:F69)</f>
        <v>185000</v>
      </c>
      <c r="G70" s="148">
        <f>SUM(G61:G69)</f>
        <v>0</v>
      </c>
      <c r="H70" s="148">
        <f>SUM(H61:H69)</f>
        <v>185000</v>
      </c>
      <c r="I70" s="148">
        <f>SUM(I61:I69)</f>
        <v>0</v>
      </c>
      <c r="J70" s="37"/>
    </row>
    <row r="71" spans="1:11" s="81" customFormat="1" ht="12" x14ac:dyDescent="0.2">
      <c r="A71" s="87"/>
      <c r="B71" s="88"/>
      <c r="C71" s="104"/>
      <c r="D71" s="104"/>
      <c r="E71" s="105"/>
      <c r="F71" s="176"/>
      <c r="G71" s="176"/>
      <c r="H71" s="176"/>
      <c r="I71" s="176"/>
      <c r="J71" s="91"/>
    </row>
    <row r="72" spans="1:11" s="71" customFormat="1" ht="12" x14ac:dyDescent="0.2">
      <c r="A72" s="106"/>
      <c r="B72" s="780" t="s">
        <v>173</v>
      </c>
      <c r="C72" s="778" t="s">
        <v>82</v>
      </c>
      <c r="D72" s="30"/>
      <c r="E72" s="74"/>
      <c r="F72" s="159"/>
      <c r="G72" s="159"/>
      <c r="H72" s="159"/>
      <c r="I72" s="159"/>
      <c r="J72" s="74"/>
    </row>
    <row r="73" spans="1:11" s="71" customFormat="1" ht="38.1" customHeight="1" x14ac:dyDescent="0.2">
      <c r="A73" s="106"/>
      <c r="B73" s="780"/>
      <c r="C73" s="778"/>
      <c r="D73" s="30" t="s">
        <v>55</v>
      </c>
      <c r="E73" s="43" t="s">
        <v>174</v>
      </c>
      <c r="F73" s="177">
        <v>180000</v>
      </c>
      <c r="G73" s="177">
        <f>100000-60247</f>
        <v>39753</v>
      </c>
      <c r="H73" s="140">
        <f>80000+60247</f>
        <v>140247</v>
      </c>
      <c r="I73" s="140"/>
      <c r="J73" s="27"/>
    </row>
    <row r="74" spans="1:11" s="71" customFormat="1" ht="12" x14ac:dyDescent="0.2">
      <c r="A74" s="106"/>
      <c r="B74" s="780"/>
      <c r="C74" s="778"/>
      <c r="D74" s="30" t="s">
        <v>57</v>
      </c>
      <c r="E74" s="107" t="s">
        <v>175</v>
      </c>
      <c r="F74" s="140">
        <v>255434.18</v>
      </c>
      <c r="G74" s="140">
        <v>95000</v>
      </c>
      <c r="H74" s="140">
        <f>F74-G74</f>
        <v>160434.18</v>
      </c>
      <c r="I74" s="178"/>
      <c r="J74" s="108"/>
    </row>
    <row r="75" spans="1:11" s="71" customFormat="1" ht="33.75" customHeight="1" x14ac:dyDescent="0.2">
      <c r="A75" s="106"/>
      <c r="B75" s="780"/>
      <c r="C75" s="778"/>
      <c r="D75" s="30" t="s">
        <v>59</v>
      </c>
      <c r="E75" s="107" t="s">
        <v>176</v>
      </c>
      <c r="F75" s="140">
        <v>55000</v>
      </c>
      <c r="G75" s="140"/>
      <c r="H75" s="167">
        <v>55000</v>
      </c>
      <c r="I75" s="149"/>
      <c r="J75" s="32"/>
    </row>
    <row r="76" spans="1:11" s="71" customFormat="1" ht="33.75" customHeight="1" x14ac:dyDescent="0.2">
      <c r="A76" s="106"/>
      <c r="B76" s="780"/>
      <c r="C76" s="778"/>
      <c r="D76" s="30" t="s">
        <v>61</v>
      </c>
      <c r="E76" s="107" t="s">
        <v>177</v>
      </c>
      <c r="F76" s="140">
        <v>25000</v>
      </c>
      <c r="G76" s="140"/>
      <c r="H76" s="167">
        <v>25000</v>
      </c>
      <c r="I76" s="149"/>
      <c r="J76" s="109"/>
      <c r="K76" s="90"/>
    </row>
    <row r="77" spans="1:11" s="71" customFormat="1" ht="46.9" customHeight="1" x14ac:dyDescent="0.2">
      <c r="A77" s="106"/>
      <c r="B77" s="780"/>
      <c r="C77" s="778"/>
      <c r="D77" s="30" t="s">
        <v>63</v>
      </c>
      <c r="E77" s="107" t="s">
        <v>178</v>
      </c>
      <c r="F77" s="140">
        <v>61000</v>
      </c>
      <c r="G77" s="140"/>
      <c r="H77" s="167">
        <f>F77</f>
        <v>61000</v>
      </c>
      <c r="I77" s="149"/>
      <c r="J77" s="32"/>
    </row>
    <row r="78" spans="1:11" s="71" customFormat="1" ht="12" x14ac:dyDescent="0.2">
      <c r="A78" s="106"/>
      <c r="B78" s="780"/>
      <c r="C78" s="778"/>
      <c r="D78" s="30"/>
      <c r="E78" s="74"/>
      <c r="F78" s="159"/>
      <c r="G78" s="159"/>
      <c r="H78" s="159"/>
      <c r="I78" s="159"/>
      <c r="J78" s="74"/>
    </row>
    <row r="79" spans="1:11" s="71" customFormat="1" ht="33.75" customHeight="1" x14ac:dyDescent="0.2">
      <c r="A79" s="106"/>
      <c r="B79" s="780"/>
      <c r="C79" s="778"/>
      <c r="D79" s="30" t="s">
        <v>67</v>
      </c>
      <c r="E79" s="107" t="s">
        <v>180</v>
      </c>
      <c r="F79" s="140">
        <v>350000</v>
      </c>
      <c r="G79" s="140"/>
      <c r="H79" s="177">
        <v>150000</v>
      </c>
      <c r="I79" s="177">
        <v>200000</v>
      </c>
      <c r="J79" s="32"/>
    </row>
    <row r="80" spans="1:11" s="71" customFormat="1" ht="33.75" customHeight="1" x14ac:dyDescent="0.2">
      <c r="A80" s="106"/>
      <c r="B80" s="780"/>
      <c r="C80" s="778"/>
      <c r="D80" s="30" t="s">
        <v>69</v>
      </c>
      <c r="E80" s="107" t="s">
        <v>181</v>
      </c>
      <c r="F80" s="140">
        <v>18000</v>
      </c>
      <c r="G80" s="140"/>
      <c r="H80" s="167">
        <v>18000</v>
      </c>
      <c r="I80" s="149"/>
      <c r="J80" s="109"/>
    </row>
    <row r="81" spans="1:11" s="71" customFormat="1" ht="33.75" customHeight="1" x14ac:dyDescent="0.2">
      <c r="A81" s="106"/>
      <c r="B81" s="780"/>
      <c r="C81" s="778"/>
      <c r="D81" s="30" t="s">
        <v>109</v>
      </c>
      <c r="E81" s="107" t="s">
        <v>182</v>
      </c>
      <c r="F81" s="177">
        <v>25000</v>
      </c>
      <c r="G81" s="140"/>
      <c r="H81" s="177">
        <v>25000</v>
      </c>
      <c r="I81" s="149"/>
      <c r="J81" s="32"/>
    </row>
    <row r="82" spans="1:11" s="71" customFormat="1" ht="12" x14ac:dyDescent="0.2">
      <c r="A82" s="106"/>
      <c r="B82" s="780"/>
      <c r="C82" s="778"/>
      <c r="D82" s="30"/>
      <c r="E82" s="74"/>
      <c r="F82" s="159"/>
      <c r="G82" s="159"/>
      <c r="H82" s="159"/>
      <c r="I82" s="159"/>
      <c r="J82" s="74"/>
    </row>
    <row r="83" spans="1:11" s="71" customFormat="1" ht="33.75" x14ac:dyDescent="0.2">
      <c r="A83" s="106"/>
      <c r="B83" s="780"/>
      <c r="C83" s="778"/>
      <c r="D83" s="72" t="s">
        <v>141</v>
      </c>
      <c r="E83" s="107" t="s">
        <v>184</v>
      </c>
      <c r="F83" s="160">
        <v>25000</v>
      </c>
      <c r="G83" s="160"/>
      <c r="H83" s="179">
        <v>25000</v>
      </c>
      <c r="I83" s="160"/>
      <c r="J83" s="27"/>
    </row>
    <row r="84" spans="1:11" s="71" customFormat="1" ht="33.75" customHeight="1" x14ac:dyDescent="0.2">
      <c r="A84" s="106"/>
      <c r="B84" s="780"/>
      <c r="C84" s="776" t="s">
        <v>185</v>
      </c>
      <c r="D84" s="30" t="s">
        <v>143</v>
      </c>
      <c r="E84" s="107" t="s">
        <v>186</v>
      </c>
      <c r="F84" s="140">
        <v>45000</v>
      </c>
      <c r="G84" s="140"/>
      <c r="H84" s="140">
        <v>45000</v>
      </c>
      <c r="I84" s="149"/>
      <c r="J84" s="32"/>
    </row>
    <row r="85" spans="1:11" s="71" customFormat="1" ht="33.75" customHeight="1" x14ac:dyDescent="0.2">
      <c r="A85" s="106"/>
      <c r="B85" s="780"/>
      <c r="C85" s="776"/>
      <c r="D85" s="30" t="s">
        <v>187</v>
      </c>
      <c r="E85" s="107" t="s">
        <v>188</v>
      </c>
      <c r="F85" s="140">
        <v>13000</v>
      </c>
      <c r="G85" s="140"/>
      <c r="H85" s="140">
        <v>13000</v>
      </c>
      <c r="I85" s="149"/>
      <c r="J85" s="32"/>
    </row>
    <row r="86" spans="1:11" s="71" customFormat="1" ht="33.75" customHeight="1" x14ac:dyDescent="0.2">
      <c r="A86" s="106"/>
      <c r="B86" s="780"/>
      <c r="C86" s="776"/>
      <c r="D86" s="30" t="s">
        <v>189</v>
      </c>
      <c r="E86" s="107" t="s">
        <v>190</v>
      </c>
      <c r="F86" s="140">
        <v>70000</v>
      </c>
      <c r="G86" s="140"/>
      <c r="H86" s="140">
        <v>70000</v>
      </c>
      <c r="I86" s="149"/>
      <c r="J86" s="32"/>
    </row>
    <row r="87" spans="1:11" s="71" customFormat="1" ht="90" x14ac:dyDescent="0.2">
      <c r="A87" s="106"/>
      <c r="B87" s="184" t="s">
        <v>191</v>
      </c>
      <c r="C87" s="186" t="s">
        <v>192</v>
      </c>
      <c r="D87" s="30" t="s">
        <v>193</v>
      </c>
      <c r="E87" s="107" t="s">
        <v>194</v>
      </c>
      <c r="F87" s="140">
        <v>110000</v>
      </c>
      <c r="G87" s="140"/>
      <c r="H87" s="140">
        <v>110000</v>
      </c>
      <c r="I87" s="149"/>
      <c r="J87" s="77" t="s">
        <v>195</v>
      </c>
      <c r="K87" s="90"/>
    </row>
    <row r="88" spans="1:11" s="81" customFormat="1" ht="12.75" customHeight="1" x14ac:dyDescent="0.2">
      <c r="A88" s="110"/>
      <c r="B88" s="111"/>
      <c r="C88" s="112"/>
      <c r="D88" s="113"/>
      <c r="E88" s="22" t="s">
        <v>86</v>
      </c>
      <c r="F88" s="148">
        <f>SUM(F72:F87)</f>
        <v>1232434.18</v>
      </c>
      <c r="G88" s="148">
        <f>SUM(G72:G87)</f>
        <v>134753</v>
      </c>
      <c r="H88" s="148">
        <f>SUM(H72:H87)</f>
        <v>897681.17999999993</v>
      </c>
      <c r="I88" s="148">
        <f>SUM(I72:I87)</f>
        <v>200000</v>
      </c>
      <c r="J88" s="37"/>
    </row>
    <row r="89" spans="1:11" s="81" customFormat="1" ht="12" x14ac:dyDescent="0.2">
      <c r="A89" s="87"/>
      <c r="B89" s="88"/>
      <c r="C89" s="104"/>
      <c r="D89" s="104"/>
      <c r="E89" s="105"/>
      <c r="F89" s="176"/>
      <c r="G89" s="176"/>
      <c r="H89" s="176"/>
      <c r="I89" s="176"/>
      <c r="J89" s="114"/>
    </row>
    <row r="90" spans="1:11" x14ac:dyDescent="0.2">
      <c r="A90" s="59"/>
      <c r="B90" s="115"/>
      <c r="C90" s="116"/>
      <c r="D90" s="54"/>
      <c r="E90" s="62" t="s">
        <v>90</v>
      </c>
      <c r="F90" s="156">
        <f>F19+F24+F41+F46+F59+F70+F88</f>
        <v>4150777.34</v>
      </c>
      <c r="G90" s="180">
        <f>G19+G24+G41+G46+G59+G70+G88</f>
        <v>738817.17999999993</v>
      </c>
      <c r="H90" s="156">
        <f>H19+H24+H41+H46+H59+H70+H88</f>
        <v>3196960.16</v>
      </c>
      <c r="I90" s="180">
        <f>I19+I24+I41+I59+I70+I88</f>
        <v>215000</v>
      </c>
      <c r="J90" s="117">
        <f>J19+J24+J41+J59+J70+J88</f>
        <v>0</v>
      </c>
    </row>
    <row r="91" spans="1:11" x14ac:dyDescent="0.2">
      <c r="F91" s="118"/>
      <c r="G91" s="118"/>
      <c r="H91" s="118"/>
      <c r="I91" s="118"/>
      <c r="J91" s="119"/>
    </row>
    <row r="92" spans="1:11" x14ac:dyDescent="0.2">
      <c r="F92" s="118"/>
      <c r="G92" s="118" t="s">
        <v>196</v>
      </c>
      <c r="H92" s="118"/>
      <c r="I92" s="118"/>
      <c r="J92" s="120"/>
    </row>
    <row r="93" spans="1:11" x14ac:dyDescent="0.2">
      <c r="F93" s="65"/>
      <c r="G93" s="65"/>
      <c r="H93" s="65"/>
      <c r="I93" s="65"/>
      <c r="J93" s="121"/>
    </row>
    <row r="94" spans="1:11" ht="15" x14ac:dyDescent="0.2">
      <c r="B94" s="766" t="s">
        <v>357</v>
      </c>
      <c r="C94" s="766"/>
      <c r="D94" s="766"/>
      <c r="E94" s="766"/>
      <c r="F94" s="766"/>
      <c r="G94" s="766"/>
      <c r="H94" s="766"/>
      <c r="I94" s="766"/>
    </row>
    <row r="95" spans="1:11" x14ac:dyDescent="0.2">
      <c r="F95" s="56"/>
    </row>
    <row r="96" spans="1:11" s="68" customFormat="1" ht="12.75" customHeight="1" x14ac:dyDescent="0.2">
      <c r="A96" s="747" t="s">
        <v>37</v>
      </c>
      <c r="B96" s="747" t="s">
        <v>38</v>
      </c>
      <c r="C96" s="747" t="s">
        <v>39</v>
      </c>
      <c r="D96" s="747" t="s">
        <v>40</v>
      </c>
      <c r="E96" s="747"/>
      <c r="F96" s="756" t="s">
        <v>41</v>
      </c>
      <c r="G96" s="757"/>
      <c r="H96" s="757"/>
      <c r="I96" s="758"/>
      <c r="J96" s="747" t="s">
        <v>42</v>
      </c>
    </row>
    <row r="97" spans="1:10" s="68" customFormat="1" ht="11.25" customHeight="1" x14ac:dyDescent="0.2">
      <c r="A97" s="747"/>
      <c r="B97" s="747"/>
      <c r="C97" s="747"/>
      <c r="D97" s="747" t="s">
        <v>45</v>
      </c>
      <c r="E97" s="747" t="s">
        <v>46</v>
      </c>
      <c r="F97" s="747" t="s">
        <v>92</v>
      </c>
      <c r="G97" s="11" t="s">
        <v>44</v>
      </c>
      <c r="H97" s="11"/>
      <c r="I97" s="11"/>
      <c r="J97" s="747"/>
    </row>
    <row r="98" spans="1:10" s="68" customFormat="1" ht="70.150000000000006" customHeight="1" x14ac:dyDescent="0.2">
      <c r="A98" s="747"/>
      <c r="B98" s="747"/>
      <c r="C98" s="747"/>
      <c r="D98" s="747"/>
      <c r="E98" s="747"/>
      <c r="F98" s="747"/>
      <c r="G98" s="11" t="s">
        <v>2</v>
      </c>
      <c r="H98" s="11" t="s">
        <v>93</v>
      </c>
      <c r="I98" s="11" t="s">
        <v>5</v>
      </c>
      <c r="J98" s="747"/>
    </row>
    <row r="99" spans="1:10" ht="33.75" x14ac:dyDescent="0.2">
      <c r="B99" s="768" t="s">
        <v>47</v>
      </c>
      <c r="C99" s="762" t="s">
        <v>94</v>
      </c>
      <c r="D99" s="227" t="s">
        <v>57</v>
      </c>
      <c r="E99" s="73" t="s">
        <v>98</v>
      </c>
      <c r="F99" s="159">
        <v>300000</v>
      </c>
      <c r="G99" s="159">
        <v>300000</v>
      </c>
      <c r="H99" s="159"/>
      <c r="I99" s="159"/>
      <c r="J99" s="74" t="s">
        <v>99</v>
      </c>
    </row>
    <row r="100" spans="1:10" ht="33.75" x14ac:dyDescent="0.2">
      <c r="B100" s="768"/>
      <c r="C100" s="762"/>
      <c r="D100" s="227" t="s">
        <v>63</v>
      </c>
      <c r="E100" s="75" t="s">
        <v>102</v>
      </c>
      <c r="F100" s="159">
        <v>50000</v>
      </c>
      <c r="G100" s="159">
        <v>50000</v>
      </c>
      <c r="H100" s="159"/>
      <c r="I100" s="159"/>
      <c r="J100" s="74" t="s">
        <v>99</v>
      </c>
    </row>
    <row r="101" spans="1:10" ht="33.75" x14ac:dyDescent="0.2">
      <c r="B101" s="763" t="s">
        <v>125</v>
      </c>
      <c r="C101" s="762" t="s">
        <v>126</v>
      </c>
      <c r="D101" s="76" t="s">
        <v>57</v>
      </c>
      <c r="E101" s="75" t="s">
        <v>102</v>
      </c>
      <c r="F101" s="159">
        <v>200000</v>
      </c>
      <c r="G101" s="159">
        <v>200000</v>
      </c>
      <c r="H101" s="159"/>
      <c r="I101" s="159"/>
      <c r="J101" s="74" t="s">
        <v>99</v>
      </c>
    </row>
    <row r="102" spans="1:10" ht="33.75" x14ac:dyDescent="0.2">
      <c r="B102" s="764"/>
      <c r="C102" s="762"/>
      <c r="D102" s="76" t="s">
        <v>61</v>
      </c>
      <c r="E102" s="74" t="s">
        <v>131</v>
      </c>
      <c r="F102" s="159">
        <v>250000</v>
      </c>
      <c r="G102" s="159">
        <v>250000</v>
      </c>
      <c r="H102" s="159"/>
      <c r="I102" s="159"/>
      <c r="J102" s="74" t="s">
        <v>99</v>
      </c>
    </row>
    <row r="103" spans="1:10" ht="33.75" x14ac:dyDescent="0.2">
      <c r="B103" s="764"/>
      <c r="C103" s="762"/>
      <c r="D103" s="76" t="s">
        <v>106</v>
      </c>
      <c r="E103" s="74" t="s">
        <v>135</v>
      </c>
      <c r="F103" s="159">
        <v>200000</v>
      </c>
      <c r="G103" s="159">
        <v>200000</v>
      </c>
      <c r="H103" s="159"/>
      <c r="I103" s="159"/>
      <c r="J103" s="74" t="s">
        <v>99</v>
      </c>
    </row>
    <row r="104" spans="1:10" ht="33.75" x14ac:dyDescent="0.2">
      <c r="B104" s="764"/>
      <c r="C104" s="30" t="s">
        <v>139</v>
      </c>
      <c r="D104" s="30" t="s">
        <v>114</v>
      </c>
      <c r="E104" s="74" t="s">
        <v>138</v>
      </c>
      <c r="F104" s="159">
        <v>80000</v>
      </c>
      <c r="G104" s="159">
        <v>80000</v>
      </c>
      <c r="H104" s="159"/>
      <c r="I104" s="159"/>
      <c r="J104" s="74" t="s">
        <v>99</v>
      </c>
    </row>
    <row r="105" spans="1:10" ht="33.75" x14ac:dyDescent="0.2">
      <c r="B105" s="764"/>
      <c r="C105" s="30" t="s">
        <v>140</v>
      </c>
      <c r="D105" s="30" t="s">
        <v>141</v>
      </c>
      <c r="E105" s="74" t="s">
        <v>142</v>
      </c>
      <c r="F105" s="159">
        <v>50000</v>
      </c>
      <c r="G105" s="159">
        <v>50000</v>
      </c>
      <c r="H105" s="159"/>
      <c r="I105" s="159"/>
      <c r="J105" s="74" t="s">
        <v>99</v>
      </c>
    </row>
    <row r="106" spans="1:10" ht="45" x14ac:dyDescent="0.2">
      <c r="B106" s="66"/>
      <c r="C106" s="82"/>
      <c r="D106" s="408" t="s">
        <v>143</v>
      </c>
      <c r="E106" s="404" t="s">
        <v>144</v>
      </c>
      <c r="F106" s="405">
        <v>90000</v>
      </c>
      <c r="G106" s="405">
        <f>F106</f>
        <v>90000</v>
      </c>
      <c r="H106" s="409"/>
      <c r="I106" s="406"/>
      <c r="J106" s="74" t="s">
        <v>99</v>
      </c>
    </row>
    <row r="107" spans="1:10" ht="33.75" x14ac:dyDescent="0.2">
      <c r="B107" s="230" t="s">
        <v>87</v>
      </c>
      <c r="C107" s="232" t="s">
        <v>148</v>
      </c>
      <c r="D107" s="95" t="s">
        <v>55</v>
      </c>
      <c r="E107" s="74" t="s">
        <v>149</v>
      </c>
      <c r="F107" s="159">
        <v>570000</v>
      </c>
      <c r="G107" s="159">
        <v>570000</v>
      </c>
      <c r="H107" s="159"/>
      <c r="I107" s="159"/>
      <c r="J107" s="74" t="s">
        <v>99</v>
      </c>
    </row>
    <row r="108" spans="1:10" ht="33.75" x14ac:dyDescent="0.2">
      <c r="B108" s="765" t="s">
        <v>52</v>
      </c>
      <c r="C108" s="762" t="s">
        <v>53</v>
      </c>
      <c r="D108" s="76" t="s">
        <v>49</v>
      </c>
      <c r="E108" s="74" t="s">
        <v>151</v>
      </c>
      <c r="F108" s="159">
        <v>80000</v>
      </c>
      <c r="G108" s="159">
        <v>80000</v>
      </c>
      <c r="H108" s="159"/>
      <c r="I108" s="159"/>
      <c r="J108" s="74" t="s">
        <v>99</v>
      </c>
    </row>
    <row r="109" spans="1:10" ht="33.75" x14ac:dyDescent="0.2">
      <c r="B109" s="765"/>
      <c r="C109" s="762"/>
      <c r="D109" s="76" t="s">
        <v>59</v>
      </c>
      <c r="E109" s="74" t="s">
        <v>154</v>
      </c>
      <c r="F109" s="159">
        <v>50000</v>
      </c>
      <c r="G109" s="159">
        <v>50000</v>
      </c>
      <c r="H109" s="159"/>
      <c r="I109" s="159"/>
      <c r="J109" s="74" t="s">
        <v>99</v>
      </c>
    </row>
    <row r="110" spans="1:10" ht="33.75" x14ac:dyDescent="0.2">
      <c r="B110" s="233" t="s">
        <v>75</v>
      </c>
      <c r="C110" s="228" t="s">
        <v>356</v>
      </c>
      <c r="D110" s="227" t="s">
        <v>59</v>
      </c>
      <c r="E110" s="74" t="s">
        <v>154</v>
      </c>
      <c r="F110" s="159">
        <v>50000</v>
      </c>
      <c r="G110" s="159">
        <v>50000</v>
      </c>
      <c r="H110" s="159"/>
      <c r="I110" s="159"/>
      <c r="J110" s="74" t="s">
        <v>99</v>
      </c>
    </row>
    <row r="111" spans="1:10" ht="33.75" x14ac:dyDescent="0.2">
      <c r="B111" s="765" t="s">
        <v>173</v>
      </c>
      <c r="C111" s="762" t="s">
        <v>82</v>
      </c>
      <c r="D111" s="76" t="s">
        <v>49</v>
      </c>
      <c r="E111" s="74" t="s">
        <v>102</v>
      </c>
      <c r="F111" s="159">
        <v>90247</v>
      </c>
      <c r="G111" s="159">
        <v>90247</v>
      </c>
      <c r="H111" s="159"/>
      <c r="I111" s="159"/>
      <c r="J111" s="620" t="s">
        <v>99</v>
      </c>
    </row>
    <row r="112" spans="1:10" ht="33.75" x14ac:dyDescent="0.2">
      <c r="B112" s="765"/>
      <c r="C112" s="762"/>
      <c r="D112" s="76" t="s">
        <v>65</v>
      </c>
      <c r="E112" s="74" t="s">
        <v>179</v>
      </c>
      <c r="F112" s="159">
        <v>37000</v>
      </c>
      <c r="G112" s="159">
        <v>37000</v>
      </c>
      <c r="H112" s="159"/>
      <c r="I112" s="159"/>
      <c r="J112" s="74" t="s">
        <v>99</v>
      </c>
    </row>
    <row r="113" spans="2:10" ht="33.75" x14ac:dyDescent="0.2">
      <c r="B113" s="765"/>
      <c r="C113" s="762"/>
      <c r="D113" s="76" t="s">
        <v>114</v>
      </c>
      <c r="E113" s="74" t="s">
        <v>183</v>
      </c>
      <c r="F113" s="159">
        <v>38000</v>
      </c>
      <c r="G113" s="159">
        <v>38000</v>
      </c>
      <c r="H113" s="159"/>
      <c r="I113" s="159"/>
      <c r="J113" s="74" t="s">
        <v>99</v>
      </c>
    </row>
    <row r="114" spans="2:10" x14ac:dyDescent="0.2">
      <c r="B114" s="234"/>
      <c r="F114" s="235">
        <f>SUM(F99:F113)</f>
        <v>2135247</v>
      </c>
      <c r="G114" s="235">
        <f>SUM(G99:G113)</f>
        <v>2135247</v>
      </c>
    </row>
    <row r="115" spans="2:10" x14ac:dyDescent="0.2">
      <c r="B115" s="231"/>
    </row>
    <row r="116" spans="2:10" x14ac:dyDescent="0.2">
      <c r="B116" s="231"/>
    </row>
    <row r="117" spans="2:10" x14ac:dyDescent="0.2">
      <c r="B117" s="231"/>
    </row>
    <row r="118" spans="2:10" x14ac:dyDescent="0.2">
      <c r="B118" s="231"/>
    </row>
  </sheetData>
  <sheetProtection selectLockedCells="1" selectUnlockedCells="1"/>
  <mergeCells count="50">
    <mergeCell ref="B72:B86"/>
    <mergeCell ref="C72:C83"/>
    <mergeCell ref="C84:C86"/>
    <mergeCell ref="D46:E46"/>
    <mergeCell ref="B48:B58"/>
    <mergeCell ref="C48:C55"/>
    <mergeCell ref="G25:G27"/>
    <mergeCell ref="H25:H27"/>
    <mergeCell ref="I25:I27"/>
    <mergeCell ref="A61:A70"/>
    <mergeCell ref="B61:B70"/>
    <mergeCell ref="C61:C68"/>
    <mergeCell ref="A25:A41"/>
    <mergeCell ref="B25:B40"/>
    <mergeCell ref="C25:C36"/>
    <mergeCell ref="D25:D27"/>
    <mergeCell ref="C39:C40"/>
    <mergeCell ref="B7:B18"/>
    <mergeCell ref="C7:C15"/>
    <mergeCell ref="A20:A24"/>
    <mergeCell ref="B20:B24"/>
    <mergeCell ref="F25:F27"/>
    <mergeCell ref="A96:A98"/>
    <mergeCell ref="B96:B98"/>
    <mergeCell ref="C96:C98"/>
    <mergeCell ref="D96:E96"/>
    <mergeCell ref="F96:I96"/>
    <mergeCell ref="A2:J2"/>
    <mergeCell ref="A4:A6"/>
    <mergeCell ref="B4:B6"/>
    <mergeCell ref="C4:C6"/>
    <mergeCell ref="D4:E4"/>
    <mergeCell ref="J4:J6"/>
    <mergeCell ref="F4:I4"/>
    <mergeCell ref="D5:D6"/>
    <mergeCell ref="E5:E6"/>
    <mergeCell ref="F5:F6"/>
    <mergeCell ref="C99:C100"/>
    <mergeCell ref="B94:I94"/>
    <mergeCell ref="J96:J98"/>
    <mergeCell ref="D97:D98"/>
    <mergeCell ref="E97:E98"/>
    <mergeCell ref="F97:F98"/>
    <mergeCell ref="B99:B100"/>
    <mergeCell ref="C111:C113"/>
    <mergeCell ref="C101:C103"/>
    <mergeCell ref="B101:B105"/>
    <mergeCell ref="B108:B109"/>
    <mergeCell ref="C108:C109"/>
    <mergeCell ref="B111:B113"/>
  </mergeCells>
  <pageMargins left="0.70866141732283472" right="0.70866141732283472" top="0.74803149606299213" bottom="0.74803149606299213" header="0.31496062992125984" footer="0.31496062992125984"/>
  <pageSetup paperSize="8" firstPageNumber="0" fitToHeight="0" orientation="landscape" horizontalDpi="300" verticalDpi="300" r:id="rId1"/>
  <headerFooter alignWithMargins="0">
    <oddFooter>&amp;R&amp;"Calibri,Standard"&amp;11&amp;P / &amp;N</oddFooter>
  </headerFooter>
  <rowBreaks count="6" manualBreakCount="6">
    <brk id="19" max="16383" man="1"/>
    <brk id="24" max="16383" man="1"/>
    <brk id="41" max="16383" man="1"/>
    <brk id="47" max="16383" man="1"/>
    <brk id="60" max="16383" man="1"/>
    <brk id="71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2:IK153"/>
  <sheetViews>
    <sheetView view="pageBreakPreview" topLeftCell="B94" zoomScale="50" zoomScaleNormal="100" zoomScaleSheetLayoutView="50" workbookViewId="0">
      <selection activeCell="L39" sqref="L39"/>
    </sheetView>
  </sheetViews>
  <sheetFormatPr defaultColWidth="11.5703125" defaultRowHeight="12.75" x14ac:dyDescent="0.2"/>
  <cols>
    <col min="1" max="1" width="0" style="7" hidden="1" customWidth="1"/>
    <col min="2" max="2" width="11.42578125" style="7" customWidth="1"/>
    <col min="3" max="3" width="12" style="66" customWidth="1"/>
    <col min="4" max="4" width="5" style="7" customWidth="1"/>
    <col min="5" max="5" width="32.7109375" style="7" customWidth="1"/>
    <col min="6" max="6" width="16.140625" style="7" customWidth="1"/>
    <col min="7" max="7" width="15.5703125" style="7" customWidth="1"/>
    <col min="8" max="9" width="12.140625" style="7" customWidth="1"/>
    <col min="10" max="10" width="13.5703125" style="122" customWidth="1"/>
  </cols>
  <sheetData>
    <row r="2" spans="1:10" ht="26.85" customHeight="1" x14ac:dyDescent="0.2">
      <c r="A2" s="767" t="s">
        <v>197</v>
      </c>
      <c r="B2" s="767"/>
      <c r="C2" s="767"/>
      <c r="D2" s="767"/>
      <c r="E2" s="767"/>
      <c r="F2" s="767"/>
      <c r="G2" s="767"/>
      <c r="H2" s="767"/>
      <c r="I2" s="767"/>
      <c r="J2" s="767"/>
    </row>
    <row r="3" spans="1:10" ht="15.75" x14ac:dyDescent="0.2">
      <c r="A3" s="123"/>
    </row>
    <row r="4" spans="1:10" s="68" customFormat="1" ht="11.25" customHeight="1" x14ac:dyDescent="0.2">
      <c r="A4" s="783" t="s">
        <v>37</v>
      </c>
      <c r="B4" s="783" t="s">
        <v>38</v>
      </c>
      <c r="C4" s="783" t="s">
        <v>39</v>
      </c>
      <c r="D4" s="756" t="s">
        <v>40</v>
      </c>
      <c r="E4" s="758"/>
      <c r="F4" s="756" t="s">
        <v>41</v>
      </c>
      <c r="G4" s="757"/>
      <c r="H4" s="757"/>
      <c r="I4" s="757"/>
      <c r="J4" s="787" t="s">
        <v>42</v>
      </c>
    </row>
    <row r="5" spans="1:10" s="68" customFormat="1" ht="12.75" customHeight="1" x14ac:dyDescent="0.2">
      <c r="A5" s="784"/>
      <c r="B5" s="784"/>
      <c r="C5" s="784"/>
      <c r="D5" s="783" t="s">
        <v>45</v>
      </c>
      <c r="E5" s="783" t="s">
        <v>46</v>
      </c>
      <c r="F5" s="783" t="s">
        <v>92</v>
      </c>
      <c r="G5" s="11" t="s">
        <v>44</v>
      </c>
      <c r="H5" s="11"/>
      <c r="I5" s="11"/>
      <c r="J5" s="787"/>
    </row>
    <row r="6" spans="1:10" s="68" customFormat="1" ht="69.400000000000006" customHeight="1" x14ac:dyDescent="0.2">
      <c r="A6" s="785"/>
      <c r="B6" s="784"/>
      <c r="C6" s="784"/>
      <c r="D6" s="784"/>
      <c r="E6" s="784"/>
      <c r="F6" s="784"/>
      <c r="G6" s="402" t="s">
        <v>2</v>
      </c>
      <c r="H6" s="402" t="s">
        <v>4</v>
      </c>
      <c r="I6" s="402" t="s">
        <v>5</v>
      </c>
      <c r="J6" s="787"/>
    </row>
    <row r="7" spans="1:10" s="68" customFormat="1" ht="26.1" customHeight="1" thickBot="1" x14ac:dyDescent="0.25">
      <c r="A7" s="410"/>
      <c r="B7" s="796" t="s">
        <v>47</v>
      </c>
      <c r="C7" s="726"/>
      <c r="D7" s="634" t="s">
        <v>49</v>
      </c>
      <c r="E7" s="662" t="s">
        <v>198</v>
      </c>
      <c r="F7" s="672">
        <v>70000</v>
      </c>
      <c r="G7" s="672"/>
      <c r="H7" s="672">
        <v>70000</v>
      </c>
      <c r="I7" s="727"/>
      <c r="J7" s="76"/>
    </row>
    <row r="8" spans="1:10" s="71" customFormat="1" ht="33.6" customHeight="1" thickBot="1" x14ac:dyDescent="0.25">
      <c r="A8" s="724"/>
      <c r="B8" s="797"/>
      <c r="C8" s="788" t="s">
        <v>199</v>
      </c>
      <c r="D8" s="622" t="s">
        <v>55</v>
      </c>
      <c r="E8" s="662" t="s">
        <v>200</v>
      </c>
      <c r="F8" s="672">
        <v>60000</v>
      </c>
      <c r="G8" s="672"/>
      <c r="H8" s="672">
        <v>60000</v>
      </c>
      <c r="I8" s="672"/>
      <c r="J8" s="700"/>
    </row>
    <row r="9" spans="1:10" s="71" customFormat="1" ht="12" thickBot="1" x14ac:dyDescent="0.25">
      <c r="A9" s="724"/>
      <c r="B9" s="797"/>
      <c r="C9" s="788"/>
      <c r="D9" s="622" t="s">
        <v>57</v>
      </c>
      <c r="E9" s="662" t="s">
        <v>201</v>
      </c>
      <c r="F9" s="672">
        <v>50000</v>
      </c>
      <c r="G9" s="672"/>
      <c r="H9" s="672">
        <v>50000</v>
      </c>
      <c r="I9" s="672"/>
      <c r="J9" s="700"/>
    </row>
    <row r="10" spans="1:10" s="71" customFormat="1" ht="23.25" thickBot="1" x14ac:dyDescent="0.25">
      <c r="A10" s="724"/>
      <c r="B10" s="797"/>
      <c r="C10" s="788"/>
      <c r="D10" s="622" t="s">
        <v>59</v>
      </c>
      <c r="E10" s="662" t="s">
        <v>202</v>
      </c>
      <c r="F10" s="672">
        <v>60000</v>
      </c>
      <c r="G10" s="672"/>
      <c r="H10" s="672">
        <v>60000</v>
      </c>
      <c r="I10" s="672"/>
      <c r="J10" s="700"/>
    </row>
    <row r="11" spans="1:10" s="71" customFormat="1" ht="23.25" thickBot="1" x14ac:dyDescent="0.25">
      <c r="A11" s="724"/>
      <c r="B11" s="797"/>
      <c r="C11" s="788"/>
      <c r="D11" s="622" t="s">
        <v>61</v>
      </c>
      <c r="E11" s="662" t="s">
        <v>203</v>
      </c>
      <c r="F11" s="672">
        <v>45000</v>
      </c>
      <c r="G11" s="728"/>
      <c r="H11" s="728">
        <v>45000</v>
      </c>
      <c r="I11" s="672"/>
      <c r="J11" s="700"/>
    </row>
    <row r="12" spans="1:10" s="71" customFormat="1" ht="23.25" thickBot="1" x14ac:dyDescent="0.25">
      <c r="A12" s="724"/>
      <c r="B12" s="797"/>
      <c r="C12" s="788"/>
      <c r="D12" s="622" t="s">
        <v>63</v>
      </c>
      <c r="E12" s="662" t="s">
        <v>204</v>
      </c>
      <c r="F12" s="672">
        <v>20000</v>
      </c>
      <c r="G12" s="672"/>
      <c r="H12" s="672">
        <v>20000</v>
      </c>
      <c r="I12" s="672"/>
      <c r="J12" s="700"/>
    </row>
    <row r="13" spans="1:10" s="71" customFormat="1" ht="12" thickBot="1" x14ac:dyDescent="0.25">
      <c r="A13" s="724"/>
      <c r="B13" s="797"/>
      <c r="C13" s="788"/>
      <c r="D13" s="622" t="s">
        <v>65</v>
      </c>
      <c r="E13" s="662" t="s">
        <v>205</v>
      </c>
      <c r="F13" s="672">
        <v>100000</v>
      </c>
      <c r="G13" s="672"/>
      <c r="H13" s="672">
        <v>100000</v>
      </c>
      <c r="I13" s="672"/>
      <c r="J13" s="725"/>
    </row>
    <row r="14" spans="1:10" s="71" customFormat="1" ht="34.5" thickBot="1" x14ac:dyDescent="0.25">
      <c r="A14" s="724"/>
      <c r="B14" s="797"/>
      <c r="C14" s="788"/>
      <c r="D14" s="622" t="s">
        <v>67</v>
      </c>
      <c r="E14" s="662" t="s">
        <v>206</v>
      </c>
      <c r="F14" s="672">
        <v>10000</v>
      </c>
      <c r="G14" s="702"/>
      <c r="H14" s="672">
        <v>10000</v>
      </c>
      <c r="I14" s="672"/>
      <c r="J14" s="126"/>
    </row>
    <row r="15" spans="1:10" s="71" customFormat="1" ht="23.25" thickBot="1" x14ac:dyDescent="0.25">
      <c r="A15" s="724"/>
      <c r="B15" s="797"/>
      <c r="C15" s="788"/>
      <c r="D15" s="622" t="s">
        <v>69</v>
      </c>
      <c r="E15" s="662" t="s">
        <v>207</v>
      </c>
      <c r="F15" s="672">
        <v>5000</v>
      </c>
      <c r="G15" s="672"/>
      <c r="H15" s="672">
        <v>5000</v>
      </c>
      <c r="I15" s="672"/>
      <c r="J15" s="725"/>
    </row>
    <row r="16" spans="1:10" s="71" customFormat="1" ht="96.4" customHeight="1" thickBot="1" x14ac:dyDescent="0.25">
      <c r="A16" s="724"/>
      <c r="B16" s="797"/>
      <c r="C16" s="622" t="s">
        <v>208</v>
      </c>
      <c r="D16" s="622" t="s">
        <v>109</v>
      </c>
      <c r="E16" s="701" t="s">
        <v>209</v>
      </c>
      <c r="F16" s="663">
        <v>350000</v>
      </c>
      <c r="G16" s="663">
        <v>120000</v>
      </c>
      <c r="H16" s="663">
        <v>160000</v>
      </c>
      <c r="I16" s="663">
        <v>70000</v>
      </c>
      <c r="J16" s="677"/>
    </row>
    <row r="17" spans="1:10" s="71" customFormat="1" ht="9.75" customHeight="1" thickBot="1" x14ac:dyDescent="0.25">
      <c r="A17" s="724"/>
      <c r="B17" s="797"/>
      <c r="C17" s="788" t="s">
        <v>210</v>
      </c>
      <c r="D17" s="622"/>
      <c r="E17" s="623"/>
      <c r="F17" s="624"/>
      <c r="G17" s="624"/>
      <c r="H17" s="624"/>
      <c r="I17" s="625"/>
      <c r="J17" s="699"/>
    </row>
    <row r="18" spans="1:10" s="71" customFormat="1" ht="23.25" thickBot="1" x14ac:dyDescent="0.25">
      <c r="A18" s="724"/>
      <c r="B18" s="797"/>
      <c r="C18" s="788"/>
      <c r="D18" s="622" t="s">
        <v>114</v>
      </c>
      <c r="E18" s="662" t="s">
        <v>213</v>
      </c>
      <c r="F18" s="672">
        <v>100000</v>
      </c>
      <c r="G18" s="672"/>
      <c r="H18" s="672">
        <v>100000</v>
      </c>
      <c r="I18" s="728"/>
      <c r="J18" s="677"/>
    </row>
    <row r="19" spans="1:10" s="71" customFormat="1" ht="34.5" thickBot="1" x14ac:dyDescent="0.25">
      <c r="A19" s="724"/>
      <c r="B19" s="797"/>
      <c r="C19" s="788"/>
      <c r="D19" s="622" t="s">
        <v>141</v>
      </c>
      <c r="E19" s="662" t="s">
        <v>214</v>
      </c>
      <c r="F19" s="672">
        <v>70000</v>
      </c>
      <c r="G19" s="672"/>
      <c r="H19" s="672">
        <v>70000</v>
      </c>
      <c r="I19" s="728"/>
      <c r="J19" s="677"/>
    </row>
    <row r="20" spans="1:10" s="71" customFormat="1" ht="45.75" thickBot="1" x14ac:dyDescent="0.25">
      <c r="A20" s="724"/>
      <c r="B20" s="798"/>
      <c r="C20" s="622" t="s">
        <v>215</v>
      </c>
      <c r="D20" s="622" t="s">
        <v>143</v>
      </c>
      <c r="E20" s="729" t="s">
        <v>216</v>
      </c>
      <c r="F20" s="730">
        <v>14000</v>
      </c>
      <c r="G20" s="730"/>
      <c r="H20" s="730">
        <v>14000</v>
      </c>
      <c r="I20" s="730"/>
      <c r="J20" s="29"/>
    </row>
    <row r="21" spans="1:10" s="71" customFormat="1" thickBot="1" x14ac:dyDescent="0.25">
      <c r="A21" s="724"/>
      <c r="B21" s="661"/>
      <c r="C21" s="622"/>
      <c r="D21" s="723"/>
      <c r="E21" s="667" t="s">
        <v>51</v>
      </c>
      <c r="F21" s="668">
        <f>SUM(F7:F20)</f>
        <v>954000</v>
      </c>
      <c r="G21" s="668">
        <f>SUM(G7:G20)</f>
        <v>120000</v>
      </c>
      <c r="H21" s="668">
        <f>SUM(H7:H20)</f>
        <v>764000</v>
      </c>
      <c r="I21" s="668">
        <f>SUM(I8:I20)</f>
        <v>70000</v>
      </c>
      <c r="J21" s="660"/>
    </row>
    <row r="22" spans="1:10" s="81" customFormat="1" ht="12" x14ac:dyDescent="0.2">
      <c r="A22" s="648"/>
      <c r="B22" s="649"/>
      <c r="C22" s="104"/>
      <c r="D22" s="104"/>
      <c r="E22" s="653"/>
      <c r="F22" s="153"/>
      <c r="G22" s="153"/>
      <c r="H22" s="153"/>
      <c r="I22" s="153"/>
      <c r="J22" s="124"/>
    </row>
    <row r="23" spans="1:10" s="71" customFormat="1" ht="12" customHeight="1" x14ac:dyDescent="0.2">
      <c r="A23" s="711"/>
      <c r="B23" s="796" t="s">
        <v>117</v>
      </c>
      <c r="C23" s="788" t="s">
        <v>118</v>
      </c>
      <c r="D23" s="627"/>
      <c r="E23" s="628"/>
      <c r="F23" s="629"/>
      <c r="G23" s="629"/>
      <c r="H23" s="629"/>
      <c r="I23" s="630"/>
      <c r="J23" s="713"/>
    </row>
    <row r="24" spans="1:10" s="71" customFormat="1" ht="33.75" x14ac:dyDescent="0.2">
      <c r="A24" s="712">
        <v>2</v>
      </c>
      <c r="B24" s="797"/>
      <c r="C24" s="788"/>
      <c r="D24" s="622" t="s">
        <v>55</v>
      </c>
      <c r="E24" s="662" t="s">
        <v>218</v>
      </c>
      <c r="F24" s="672">
        <v>950000</v>
      </c>
      <c r="G24" s="672"/>
      <c r="H24" s="672">
        <v>950000</v>
      </c>
      <c r="I24" s="682"/>
      <c r="J24" s="126"/>
    </row>
    <row r="25" spans="1:10" s="71" customFormat="1" ht="22.5" x14ac:dyDescent="0.2">
      <c r="A25" s="712"/>
      <c r="B25" s="797"/>
      <c r="C25" s="788"/>
      <c r="D25" s="622" t="s">
        <v>57</v>
      </c>
      <c r="E25" s="662" t="s">
        <v>219</v>
      </c>
      <c r="F25" s="672">
        <v>80000</v>
      </c>
      <c r="G25" s="672"/>
      <c r="H25" s="672">
        <v>80000</v>
      </c>
      <c r="I25" s="682"/>
      <c r="J25" s="125"/>
    </row>
    <row r="26" spans="1:10" s="71" customFormat="1" ht="11.25" x14ac:dyDescent="0.2">
      <c r="A26" s="712"/>
      <c r="B26" s="797"/>
      <c r="C26" s="788"/>
      <c r="D26" s="622" t="s">
        <v>59</v>
      </c>
      <c r="E26" s="662" t="s">
        <v>220</v>
      </c>
      <c r="F26" s="672">
        <v>90000</v>
      </c>
      <c r="G26" s="672"/>
      <c r="H26" s="672">
        <v>90000</v>
      </c>
      <c r="I26" s="682"/>
      <c r="J26" s="126"/>
    </row>
    <row r="27" spans="1:10" s="71" customFormat="1" ht="22.5" x14ac:dyDescent="0.2">
      <c r="A27" s="712"/>
      <c r="B27" s="797"/>
      <c r="C27" s="788"/>
      <c r="D27" s="622" t="s">
        <v>61</v>
      </c>
      <c r="E27" s="716" t="s">
        <v>221</v>
      </c>
      <c r="F27" s="717">
        <v>45000</v>
      </c>
      <c r="G27" s="717"/>
      <c r="H27" s="717">
        <v>45000</v>
      </c>
      <c r="I27" s="682"/>
      <c r="J27" s="126"/>
    </row>
    <row r="28" spans="1:10" s="71" customFormat="1" ht="11.25" x14ac:dyDescent="0.2">
      <c r="A28" s="712"/>
      <c r="B28" s="797"/>
      <c r="C28" s="788"/>
      <c r="D28" s="622"/>
      <c r="E28" s="623"/>
      <c r="F28" s="624"/>
      <c r="G28" s="624"/>
      <c r="H28" s="632"/>
      <c r="I28" s="632"/>
      <c r="J28" s="699"/>
    </row>
    <row r="29" spans="1:10" s="71" customFormat="1" ht="11.25" x14ac:dyDescent="0.2">
      <c r="A29" s="712"/>
      <c r="B29" s="797"/>
      <c r="C29" s="788"/>
      <c r="D29" s="622"/>
      <c r="E29" s="623"/>
      <c r="F29" s="624"/>
      <c r="G29" s="632"/>
      <c r="H29" s="632"/>
      <c r="I29" s="632"/>
      <c r="J29" s="699"/>
    </row>
    <row r="30" spans="1:10" s="128" customFormat="1" ht="110.1" customHeight="1" x14ac:dyDescent="0.2">
      <c r="A30" s="712" t="s">
        <v>224</v>
      </c>
      <c r="B30" s="797"/>
      <c r="C30" s="788"/>
      <c r="D30" s="718" t="s">
        <v>67</v>
      </c>
      <c r="E30" s="719" t="s">
        <v>224</v>
      </c>
      <c r="F30" s="720">
        <v>25000</v>
      </c>
      <c r="G30" s="720"/>
      <c r="H30" s="717">
        <v>25000</v>
      </c>
      <c r="I30" s="721"/>
      <c r="J30" s="714"/>
    </row>
    <row r="31" spans="1:10" s="128" customFormat="1" ht="57.4" customHeight="1" x14ac:dyDescent="0.2">
      <c r="A31" s="712"/>
      <c r="B31" s="797"/>
      <c r="C31" s="788"/>
      <c r="D31" s="718" t="s">
        <v>69</v>
      </c>
      <c r="E31" s="716" t="s">
        <v>225</v>
      </c>
      <c r="F31" s="717">
        <v>30000</v>
      </c>
      <c r="G31" s="717"/>
      <c r="H31" s="717">
        <v>30000</v>
      </c>
      <c r="I31" s="721"/>
      <c r="J31" s="714"/>
    </row>
    <row r="32" spans="1:10" s="71" customFormat="1" ht="22.5" x14ac:dyDescent="0.2">
      <c r="A32" s="712"/>
      <c r="B32" s="797"/>
      <c r="C32" s="788"/>
      <c r="D32" s="622" t="s">
        <v>109</v>
      </c>
      <c r="E32" s="662" t="s">
        <v>226</v>
      </c>
      <c r="F32" s="672">
        <f>H32</f>
        <v>240000</v>
      </c>
      <c r="G32" s="672"/>
      <c r="H32" s="672">
        <v>240000</v>
      </c>
      <c r="I32" s="673"/>
      <c r="J32" s="126"/>
    </row>
    <row r="33" spans="1:10" s="71" customFormat="1" ht="33.75" x14ac:dyDescent="0.2">
      <c r="A33" s="712"/>
      <c r="B33" s="797"/>
      <c r="C33" s="788"/>
      <c r="D33" s="622" t="s">
        <v>111</v>
      </c>
      <c r="E33" s="662" t="s">
        <v>227</v>
      </c>
      <c r="F33" s="672">
        <f>H33</f>
        <v>150000</v>
      </c>
      <c r="G33" s="672"/>
      <c r="H33" s="672">
        <v>150000</v>
      </c>
      <c r="I33" s="682"/>
      <c r="J33" s="126"/>
    </row>
    <row r="34" spans="1:10" s="71" customFormat="1" ht="22.5" x14ac:dyDescent="0.2">
      <c r="A34" s="712"/>
      <c r="B34" s="797"/>
      <c r="C34" s="788"/>
      <c r="D34" s="622" t="s">
        <v>114</v>
      </c>
      <c r="E34" s="716" t="s">
        <v>228</v>
      </c>
      <c r="F34" s="717">
        <v>40000</v>
      </c>
      <c r="G34" s="717"/>
      <c r="H34" s="717">
        <v>40000</v>
      </c>
      <c r="I34" s="682"/>
      <c r="J34" s="126"/>
    </row>
    <row r="35" spans="1:10" s="127" customFormat="1" ht="90.4" customHeight="1" x14ac:dyDescent="0.2">
      <c r="A35" s="712" t="s">
        <v>229</v>
      </c>
      <c r="B35" s="797"/>
      <c r="C35" s="788"/>
      <c r="D35" s="718" t="s">
        <v>141</v>
      </c>
      <c r="E35" s="716" t="s">
        <v>230</v>
      </c>
      <c r="F35" s="717">
        <v>30000</v>
      </c>
      <c r="G35" s="717"/>
      <c r="H35" s="717">
        <v>30000</v>
      </c>
      <c r="I35" s="722"/>
      <c r="J35" s="715"/>
    </row>
    <row r="36" spans="1:10" s="127" customFormat="1" ht="40.9" customHeight="1" x14ac:dyDescent="0.2">
      <c r="A36" s="712"/>
      <c r="B36" s="797"/>
      <c r="C36" s="788"/>
      <c r="D36" s="718" t="s">
        <v>143</v>
      </c>
      <c r="E36" s="716" t="s">
        <v>231</v>
      </c>
      <c r="F36" s="717">
        <v>50000</v>
      </c>
      <c r="G36" s="717"/>
      <c r="H36" s="717">
        <f>F36</f>
        <v>50000</v>
      </c>
      <c r="I36" s="722"/>
      <c r="J36" s="715"/>
    </row>
    <row r="37" spans="1:10" s="71" customFormat="1" ht="22.5" x14ac:dyDescent="0.2">
      <c r="A37" s="712"/>
      <c r="B37" s="797"/>
      <c r="C37" s="788"/>
      <c r="D37" s="622" t="s">
        <v>187</v>
      </c>
      <c r="E37" s="662" t="s">
        <v>232</v>
      </c>
      <c r="F37" s="672">
        <v>40000</v>
      </c>
      <c r="G37" s="672"/>
      <c r="H37" s="672">
        <v>40000</v>
      </c>
      <c r="I37" s="682"/>
      <c r="J37" s="126"/>
    </row>
    <row r="38" spans="1:10" s="71" customFormat="1" ht="22.5" x14ac:dyDescent="0.2">
      <c r="A38" s="712"/>
      <c r="B38" s="797"/>
      <c r="C38" s="622" t="s">
        <v>120</v>
      </c>
      <c r="D38" s="622" t="s">
        <v>189</v>
      </c>
      <c r="E38" s="716" t="s">
        <v>233</v>
      </c>
      <c r="F38" s="717">
        <v>85000</v>
      </c>
      <c r="G38" s="717"/>
      <c r="H38" s="717">
        <v>85000</v>
      </c>
      <c r="I38" s="682"/>
      <c r="J38" s="126"/>
    </row>
    <row r="39" spans="1:10" s="71" customFormat="1" ht="33.75" x14ac:dyDescent="0.2">
      <c r="A39" s="712"/>
      <c r="B39" s="797"/>
      <c r="C39" s="622" t="s">
        <v>234</v>
      </c>
      <c r="D39" s="622" t="s">
        <v>193</v>
      </c>
      <c r="E39" s="716" t="s">
        <v>235</v>
      </c>
      <c r="F39" s="717">
        <v>90000</v>
      </c>
      <c r="G39" s="717"/>
      <c r="H39" s="717">
        <v>90000</v>
      </c>
      <c r="I39" s="682"/>
      <c r="J39" s="126"/>
    </row>
    <row r="40" spans="1:10" s="71" customFormat="1" ht="12" thickBot="1" x14ac:dyDescent="0.25">
      <c r="A40" s="676"/>
      <c r="B40" s="798"/>
      <c r="C40" s="666"/>
      <c r="D40" s="723"/>
      <c r="E40" s="667" t="s">
        <v>124</v>
      </c>
      <c r="F40" s="668">
        <f>SUM(F23:F39)</f>
        <v>1945000</v>
      </c>
      <c r="G40" s="668">
        <f>SUM(G23:G39)</f>
        <v>0</v>
      </c>
      <c r="H40" s="668">
        <f>SUM(H23:H39)</f>
        <v>1945000</v>
      </c>
      <c r="I40" s="668">
        <f>SUM(I23:I39)</f>
        <v>0</v>
      </c>
      <c r="J40" s="660"/>
    </row>
    <row r="41" spans="1:10" s="90" customFormat="1" ht="12" x14ac:dyDescent="0.2">
      <c r="A41" s="651"/>
      <c r="B41" s="185"/>
      <c r="C41" s="652"/>
      <c r="D41" s="89"/>
      <c r="E41" s="653"/>
      <c r="F41" s="153"/>
      <c r="G41" s="153"/>
      <c r="H41" s="153"/>
      <c r="I41" s="153"/>
      <c r="J41" s="654"/>
    </row>
    <row r="42" spans="1:10" s="71" customFormat="1" ht="41.65" customHeight="1" x14ac:dyDescent="0.2">
      <c r="A42" s="704"/>
      <c r="B42" s="799" t="s">
        <v>236</v>
      </c>
      <c r="C42" s="790" t="s">
        <v>237</v>
      </c>
      <c r="D42" s="634" t="s">
        <v>49</v>
      </c>
      <c r="E42" s="802" t="s">
        <v>238</v>
      </c>
      <c r="F42" s="795">
        <v>465000</v>
      </c>
      <c r="G42" s="795">
        <v>30000</v>
      </c>
      <c r="H42" s="795">
        <f>F42-G42</f>
        <v>435000</v>
      </c>
      <c r="I42" s="801"/>
      <c r="J42" s="20" t="s">
        <v>239</v>
      </c>
    </row>
    <row r="43" spans="1:10" s="71" customFormat="1" ht="41.65" customHeight="1" x14ac:dyDescent="0.2">
      <c r="A43" s="704"/>
      <c r="B43" s="799"/>
      <c r="C43" s="790"/>
      <c r="D43" s="634" t="s">
        <v>55</v>
      </c>
      <c r="E43" s="802"/>
      <c r="F43" s="795"/>
      <c r="G43" s="795"/>
      <c r="H43" s="795"/>
      <c r="I43" s="801"/>
      <c r="J43" s="20" t="s">
        <v>240</v>
      </c>
    </row>
    <row r="44" spans="1:10" s="71" customFormat="1" ht="11.25" x14ac:dyDescent="0.2">
      <c r="A44" s="704"/>
      <c r="B44" s="799"/>
      <c r="C44" s="634"/>
      <c r="D44" s="627"/>
      <c r="E44" s="628"/>
      <c r="F44" s="629"/>
      <c r="G44" s="629"/>
      <c r="H44" s="629"/>
      <c r="I44" s="629"/>
      <c r="J44" s="708"/>
    </row>
    <row r="45" spans="1:10" s="71" customFormat="1" ht="36.6" customHeight="1" x14ac:dyDescent="0.2">
      <c r="A45" s="705"/>
      <c r="B45" s="799"/>
      <c r="C45" s="788" t="s">
        <v>126</v>
      </c>
      <c r="D45" s="622" t="s">
        <v>59</v>
      </c>
      <c r="E45" s="662" t="s">
        <v>242</v>
      </c>
      <c r="F45" s="672">
        <v>30000</v>
      </c>
      <c r="G45" s="672"/>
      <c r="H45" s="672"/>
      <c r="I45" s="684">
        <v>30000</v>
      </c>
      <c r="J45" s="700"/>
    </row>
    <row r="46" spans="1:10" s="71" customFormat="1" ht="7.5" customHeight="1" x14ac:dyDescent="0.2">
      <c r="A46" s="705"/>
      <c r="B46" s="799"/>
      <c r="C46" s="788"/>
      <c r="D46" s="788"/>
      <c r="E46" s="794"/>
      <c r="F46" s="793"/>
      <c r="G46" s="793"/>
      <c r="H46" s="793"/>
      <c r="I46" s="793"/>
      <c r="J46" s="800"/>
    </row>
    <row r="47" spans="1:10" s="71" customFormat="1" ht="5.25" customHeight="1" x14ac:dyDescent="0.2">
      <c r="A47" s="705"/>
      <c r="B47" s="799"/>
      <c r="C47" s="788"/>
      <c r="D47" s="788"/>
      <c r="E47" s="794"/>
      <c r="F47" s="793"/>
      <c r="G47" s="793"/>
      <c r="H47" s="793"/>
      <c r="I47" s="793"/>
      <c r="J47" s="800"/>
    </row>
    <row r="48" spans="1:10" s="71" customFormat="1" ht="12.75" customHeight="1" x14ac:dyDescent="0.2">
      <c r="A48" s="705"/>
      <c r="B48" s="799"/>
      <c r="C48" s="788"/>
      <c r="D48" s="790"/>
      <c r="E48" s="794"/>
      <c r="F48" s="791"/>
      <c r="G48" s="791"/>
      <c r="H48" s="791"/>
      <c r="I48" s="791"/>
      <c r="J48" s="800"/>
    </row>
    <row r="49" spans="1:10" s="71" customFormat="1" ht="11.25" customHeight="1" x14ac:dyDescent="0.2">
      <c r="A49" s="705"/>
      <c r="B49" s="799"/>
      <c r="C49" s="788"/>
      <c r="D49" s="790"/>
      <c r="E49" s="794"/>
      <c r="F49" s="791"/>
      <c r="G49" s="791"/>
      <c r="H49" s="791"/>
      <c r="I49" s="791"/>
      <c r="J49" s="800"/>
    </row>
    <row r="50" spans="1:10" s="71" customFormat="1" ht="33.75" x14ac:dyDescent="0.2">
      <c r="A50" s="705"/>
      <c r="B50" s="799"/>
      <c r="C50" s="788"/>
      <c r="D50" s="622" t="s">
        <v>65</v>
      </c>
      <c r="E50" s="662" t="s">
        <v>246</v>
      </c>
      <c r="F50" s="672">
        <v>35000</v>
      </c>
      <c r="G50" s="672"/>
      <c r="H50" s="662"/>
      <c r="I50" s="685">
        <v>35000</v>
      </c>
      <c r="J50" s="700"/>
    </row>
    <row r="51" spans="1:10" s="71" customFormat="1" ht="22.5" x14ac:dyDescent="0.2">
      <c r="A51" s="705"/>
      <c r="B51" s="799"/>
      <c r="C51" s="788"/>
      <c r="D51" s="622" t="s">
        <v>67</v>
      </c>
      <c r="E51" s="662" t="s">
        <v>247</v>
      </c>
      <c r="F51" s="672">
        <v>40000</v>
      </c>
      <c r="G51" s="684"/>
      <c r="H51" s="685">
        <v>40000</v>
      </c>
      <c r="I51" s="710"/>
      <c r="J51" s="700"/>
    </row>
    <row r="52" spans="1:10" s="71" customFormat="1" ht="22.5" customHeight="1" x14ac:dyDescent="0.2">
      <c r="A52" s="705"/>
      <c r="B52" s="799"/>
      <c r="C52" s="788"/>
      <c r="D52" s="622" t="s">
        <v>69</v>
      </c>
      <c r="E52" s="662" t="s">
        <v>248</v>
      </c>
      <c r="F52" s="672">
        <v>200000</v>
      </c>
      <c r="G52" s="672"/>
      <c r="H52" s="672">
        <f>F52</f>
        <v>200000</v>
      </c>
      <c r="I52" s="685"/>
      <c r="J52" s="709"/>
    </row>
    <row r="53" spans="1:10" s="71" customFormat="1" ht="45" x14ac:dyDescent="0.2">
      <c r="A53" s="705"/>
      <c r="B53" s="799"/>
      <c r="C53" s="788"/>
      <c r="D53" s="622" t="s">
        <v>109</v>
      </c>
      <c r="E53" s="662" t="s">
        <v>249</v>
      </c>
      <c r="F53" s="672">
        <v>25000</v>
      </c>
      <c r="G53" s="672"/>
      <c r="H53" s="672">
        <f>F53</f>
        <v>25000</v>
      </c>
      <c r="I53" s="672"/>
      <c r="J53" s="700"/>
    </row>
    <row r="54" spans="1:10" s="71" customFormat="1" ht="33.75" x14ac:dyDescent="0.2">
      <c r="A54" s="705"/>
      <c r="B54" s="799"/>
      <c r="C54" s="788"/>
      <c r="D54" s="622" t="s">
        <v>111</v>
      </c>
      <c r="E54" s="662" t="s">
        <v>250</v>
      </c>
      <c r="F54" s="672">
        <v>500000</v>
      </c>
      <c r="G54" s="672"/>
      <c r="H54" s="672">
        <f>F54</f>
        <v>500000</v>
      </c>
      <c r="I54" s="685"/>
      <c r="J54" s="700"/>
    </row>
    <row r="55" spans="1:10" s="71" customFormat="1" ht="45" x14ac:dyDescent="0.2">
      <c r="A55" s="705"/>
      <c r="B55" s="799"/>
      <c r="C55" s="788"/>
      <c r="D55" s="622" t="s">
        <v>114</v>
      </c>
      <c r="E55" s="662" t="s">
        <v>251</v>
      </c>
      <c r="F55" s="672">
        <v>50000</v>
      </c>
      <c r="G55" s="672"/>
      <c r="H55" s="672">
        <f>F55</f>
        <v>50000</v>
      </c>
      <c r="I55" s="685"/>
      <c r="J55" s="700"/>
    </row>
    <row r="56" spans="1:10" s="71" customFormat="1" ht="33.75" x14ac:dyDescent="0.2">
      <c r="A56" s="706"/>
      <c r="B56" s="799"/>
      <c r="C56" s="788"/>
      <c r="D56" s="622" t="s">
        <v>141</v>
      </c>
      <c r="E56" s="662" t="s">
        <v>252</v>
      </c>
      <c r="F56" s="672">
        <v>100000</v>
      </c>
      <c r="G56" s="672"/>
      <c r="H56" s="672">
        <v>70000</v>
      </c>
      <c r="I56" s="685">
        <v>30000</v>
      </c>
      <c r="J56" s="700"/>
    </row>
    <row r="57" spans="1:10" s="71" customFormat="1" ht="46.9" customHeight="1" x14ac:dyDescent="0.2">
      <c r="A57" s="705"/>
      <c r="B57" s="799"/>
      <c r="C57" s="622" t="s">
        <v>253</v>
      </c>
      <c r="D57" s="622" t="s">
        <v>143</v>
      </c>
      <c r="E57" s="662" t="s">
        <v>254</v>
      </c>
      <c r="F57" s="672">
        <v>240000</v>
      </c>
      <c r="G57" s="710"/>
      <c r="H57" s="672">
        <v>240000</v>
      </c>
      <c r="I57" s="710"/>
      <c r="J57" s="700" t="s">
        <v>255</v>
      </c>
    </row>
    <row r="58" spans="1:10" s="71" customFormat="1" thickBot="1" x14ac:dyDescent="0.25">
      <c r="A58" s="707"/>
      <c r="B58" s="661"/>
      <c r="C58" s="622"/>
      <c r="D58" s="622"/>
      <c r="E58" s="667" t="s">
        <v>145</v>
      </c>
      <c r="F58" s="668">
        <f>SUM(F42:F57)</f>
        <v>1685000</v>
      </c>
      <c r="G58" s="668">
        <f>SUM(G42:G57)</f>
        <v>30000</v>
      </c>
      <c r="H58" s="668">
        <f>SUM(H42:H57)</f>
        <v>1560000</v>
      </c>
      <c r="I58" s="668">
        <f>SUM(I42:I57)</f>
        <v>95000</v>
      </c>
      <c r="J58" s="660"/>
    </row>
    <row r="59" spans="1:10" s="90" customFormat="1" thickBot="1" x14ac:dyDescent="0.25">
      <c r="A59" s="652"/>
      <c r="B59" s="649"/>
      <c r="C59" s="89"/>
      <c r="D59" s="89"/>
      <c r="E59" s="653"/>
      <c r="F59" s="153"/>
      <c r="G59" s="153"/>
      <c r="H59" s="153"/>
      <c r="I59" s="153"/>
      <c r="J59" s="654"/>
    </row>
    <row r="60" spans="1:10" s="71" customFormat="1" ht="108.2" customHeight="1" x14ac:dyDescent="0.2">
      <c r="A60" s="803">
        <v>4</v>
      </c>
      <c r="B60" s="806" t="s">
        <v>52</v>
      </c>
      <c r="C60" s="788" t="s">
        <v>53</v>
      </c>
      <c r="D60" s="622" t="s">
        <v>49</v>
      </c>
      <c r="E60" s="701" t="s">
        <v>256</v>
      </c>
      <c r="F60" s="663">
        <v>290230.24</v>
      </c>
      <c r="G60" s="663">
        <v>190230.24</v>
      </c>
      <c r="H60" s="663">
        <v>100000</v>
      </c>
      <c r="I60" s="702"/>
      <c r="J60" s="129" t="s">
        <v>257</v>
      </c>
    </row>
    <row r="61" spans="1:10" s="71" customFormat="1" ht="7.5" customHeight="1" x14ac:dyDescent="0.2">
      <c r="A61" s="804"/>
      <c r="B61" s="806"/>
      <c r="C61" s="788"/>
      <c r="D61" s="788"/>
      <c r="E61" s="794"/>
      <c r="F61" s="791"/>
      <c r="G61" s="791"/>
      <c r="H61" s="791"/>
      <c r="I61" s="791"/>
      <c r="J61" s="800"/>
    </row>
    <row r="62" spans="1:10" s="71" customFormat="1" ht="6" customHeight="1" x14ac:dyDescent="0.2">
      <c r="A62" s="804"/>
      <c r="B62" s="806"/>
      <c r="C62" s="788"/>
      <c r="D62" s="788"/>
      <c r="E62" s="794"/>
      <c r="F62" s="791"/>
      <c r="G62" s="791"/>
      <c r="H62" s="791"/>
      <c r="I62" s="791"/>
      <c r="J62" s="800"/>
    </row>
    <row r="63" spans="1:10" s="71" customFormat="1" ht="22.5" x14ac:dyDescent="0.2">
      <c r="A63" s="804"/>
      <c r="B63" s="806"/>
      <c r="C63" s="788"/>
      <c r="D63" s="622" t="s">
        <v>57</v>
      </c>
      <c r="E63" s="701" t="s">
        <v>260</v>
      </c>
      <c r="F63" s="672">
        <v>6000</v>
      </c>
      <c r="G63" s="672"/>
      <c r="H63" s="672">
        <v>6000</v>
      </c>
      <c r="I63" s="703"/>
      <c r="J63" s="700"/>
    </row>
    <row r="64" spans="1:10" s="71" customFormat="1" ht="11.25" x14ac:dyDescent="0.2">
      <c r="A64" s="804"/>
      <c r="B64" s="806"/>
      <c r="C64" s="788"/>
      <c r="D64" s="622" t="s">
        <v>59</v>
      </c>
      <c r="E64" s="662" t="s">
        <v>261</v>
      </c>
      <c r="F64" s="672">
        <v>40000</v>
      </c>
      <c r="G64" s="672"/>
      <c r="H64" s="672">
        <v>40000</v>
      </c>
      <c r="I64" s="703"/>
      <c r="J64" s="700"/>
    </row>
    <row r="65" spans="1:10" s="71" customFormat="1" ht="33.75" x14ac:dyDescent="0.2">
      <c r="A65" s="804"/>
      <c r="B65" s="806"/>
      <c r="C65" s="788"/>
      <c r="D65" s="622" t="s">
        <v>61</v>
      </c>
      <c r="E65" s="701" t="s">
        <v>262</v>
      </c>
      <c r="F65" s="663">
        <v>30000</v>
      </c>
      <c r="G65" s="663"/>
      <c r="H65" s="663">
        <v>30000</v>
      </c>
      <c r="I65" s="703"/>
      <c r="J65" s="700"/>
    </row>
    <row r="66" spans="1:10" s="71" customFormat="1" ht="33.75" x14ac:dyDescent="0.2">
      <c r="A66" s="804"/>
      <c r="B66" s="806"/>
      <c r="C66" s="788"/>
      <c r="D66" s="622" t="s">
        <v>63</v>
      </c>
      <c r="E66" s="662" t="s">
        <v>263</v>
      </c>
      <c r="F66" s="672">
        <v>20000</v>
      </c>
      <c r="G66" s="672"/>
      <c r="H66" s="672">
        <v>20000</v>
      </c>
      <c r="I66" s="703"/>
      <c r="J66" s="700"/>
    </row>
    <row r="67" spans="1:10" s="71" customFormat="1" ht="33.75" x14ac:dyDescent="0.2">
      <c r="A67" s="804"/>
      <c r="B67" s="806"/>
      <c r="C67" s="788"/>
      <c r="D67" s="622" t="s">
        <v>65</v>
      </c>
      <c r="E67" s="662" t="s">
        <v>264</v>
      </c>
      <c r="F67" s="672">
        <v>15000</v>
      </c>
      <c r="G67" s="672"/>
      <c r="H67" s="672">
        <v>15000</v>
      </c>
      <c r="I67" s="703"/>
      <c r="J67" s="700"/>
    </row>
    <row r="68" spans="1:10" s="71" customFormat="1" ht="33.75" x14ac:dyDescent="0.2">
      <c r="A68" s="804"/>
      <c r="B68" s="806"/>
      <c r="C68" s="788"/>
      <c r="D68" s="622" t="s">
        <v>67</v>
      </c>
      <c r="E68" s="662" t="s">
        <v>265</v>
      </c>
      <c r="F68" s="672">
        <f>H68</f>
        <v>250000</v>
      </c>
      <c r="G68" s="672"/>
      <c r="H68" s="672">
        <v>250000</v>
      </c>
      <c r="I68" s="703"/>
      <c r="J68" s="700"/>
    </row>
    <row r="69" spans="1:10" s="71" customFormat="1" ht="22.5" x14ac:dyDescent="0.2">
      <c r="A69" s="804"/>
      <c r="B69" s="806"/>
      <c r="C69" s="788"/>
      <c r="D69" s="622" t="s">
        <v>69</v>
      </c>
      <c r="E69" s="662" t="s">
        <v>266</v>
      </c>
      <c r="F69" s="672">
        <v>5000</v>
      </c>
      <c r="G69" s="672"/>
      <c r="H69" s="672">
        <v>5000</v>
      </c>
      <c r="I69" s="703"/>
      <c r="J69" s="700"/>
    </row>
    <row r="70" spans="1:10" s="71" customFormat="1" ht="22.5" x14ac:dyDescent="0.2">
      <c r="A70" s="804"/>
      <c r="B70" s="806"/>
      <c r="C70" s="788"/>
      <c r="D70" s="622" t="s">
        <v>109</v>
      </c>
      <c r="E70" s="662" t="s">
        <v>267</v>
      </c>
      <c r="F70" s="672">
        <v>25000</v>
      </c>
      <c r="G70" s="672"/>
      <c r="H70" s="672">
        <v>25000</v>
      </c>
      <c r="I70" s="703"/>
      <c r="J70" s="700"/>
    </row>
    <row r="71" spans="1:10" s="71" customFormat="1" ht="33.75" x14ac:dyDescent="0.2">
      <c r="A71" s="804"/>
      <c r="B71" s="806"/>
      <c r="C71" s="788"/>
      <c r="D71" s="634" t="s">
        <v>111</v>
      </c>
      <c r="E71" s="662" t="s">
        <v>268</v>
      </c>
      <c r="F71" s="672">
        <v>50000</v>
      </c>
      <c r="G71" s="672"/>
      <c r="H71" s="672">
        <v>50000</v>
      </c>
      <c r="I71" s="703"/>
      <c r="J71" s="700"/>
    </row>
    <row r="72" spans="1:10" s="71" customFormat="1" ht="22.5" x14ac:dyDescent="0.2">
      <c r="A72" s="804"/>
      <c r="B72" s="806"/>
      <c r="C72" s="788"/>
      <c r="D72" s="622" t="s">
        <v>114</v>
      </c>
      <c r="E72" s="662" t="s">
        <v>269</v>
      </c>
      <c r="F72" s="672">
        <v>60000</v>
      </c>
      <c r="G72" s="672"/>
      <c r="H72" s="672">
        <v>60000</v>
      </c>
      <c r="I72" s="703"/>
      <c r="J72" s="700"/>
    </row>
    <row r="73" spans="1:10" s="71" customFormat="1" ht="33.75" x14ac:dyDescent="0.2">
      <c r="A73" s="804"/>
      <c r="B73" s="806"/>
      <c r="C73" s="788"/>
      <c r="D73" s="622" t="s">
        <v>141</v>
      </c>
      <c r="E73" s="662" t="s">
        <v>270</v>
      </c>
      <c r="F73" s="672">
        <v>40000</v>
      </c>
      <c r="G73" s="672"/>
      <c r="H73" s="672">
        <v>40000</v>
      </c>
      <c r="I73" s="703"/>
      <c r="J73" s="700"/>
    </row>
    <row r="74" spans="1:10" s="71" customFormat="1" ht="56.25" x14ac:dyDescent="0.2">
      <c r="A74" s="804"/>
      <c r="B74" s="806"/>
      <c r="C74" s="788"/>
      <c r="D74" s="622" t="s">
        <v>143</v>
      </c>
      <c r="E74" s="662" t="s">
        <v>271</v>
      </c>
      <c r="F74" s="672">
        <v>100000</v>
      </c>
      <c r="G74" s="672"/>
      <c r="H74" s="672">
        <v>100000</v>
      </c>
      <c r="I74" s="703"/>
      <c r="J74" s="700"/>
    </row>
    <row r="75" spans="1:10" s="71" customFormat="1" ht="45" x14ac:dyDescent="0.2">
      <c r="A75" s="804"/>
      <c r="B75" s="806"/>
      <c r="C75" s="788"/>
      <c r="D75" s="622" t="s">
        <v>187</v>
      </c>
      <c r="E75" s="662" t="s">
        <v>272</v>
      </c>
      <c r="F75" s="672">
        <v>150000</v>
      </c>
      <c r="G75" s="672"/>
      <c r="H75" s="672">
        <v>150000</v>
      </c>
      <c r="I75" s="703"/>
      <c r="J75" s="700"/>
    </row>
    <row r="76" spans="1:10" s="71" customFormat="1" ht="45" x14ac:dyDescent="0.2">
      <c r="A76" s="804"/>
      <c r="B76" s="806"/>
      <c r="C76" s="788"/>
      <c r="D76" s="622" t="s">
        <v>189</v>
      </c>
      <c r="E76" s="662" t="s">
        <v>273</v>
      </c>
      <c r="F76" s="672">
        <v>20000</v>
      </c>
      <c r="G76" s="672"/>
      <c r="H76" s="672">
        <v>20000</v>
      </c>
      <c r="I76" s="703"/>
      <c r="J76" s="700"/>
    </row>
    <row r="77" spans="1:10" s="71" customFormat="1" ht="33.75" x14ac:dyDescent="0.2">
      <c r="A77" s="804"/>
      <c r="B77" s="806"/>
      <c r="C77" s="622" t="s">
        <v>274</v>
      </c>
      <c r="D77" s="622" t="s">
        <v>193</v>
      </c>
      <c r="E77" s="662" t="s">
        <v>275</v>
      </c>
      <c r="F77" s="672">
        <v>20000</v>
      </c>
      <c r="G77" s="672"/>
      <c r="H77" s="672">
        <v>20000</v>
      </c>
      <c r="I77" s="703"/>
      <c r="J77" s="700"/>
    </row>
    <row r="78" spans="1:10" s="71" customFormat="1" ht="45" x14ac:dyDescent="0.2">
      <c r="A78" s="804"/>
      <c r="B78" s="806"/>
      <c r="C78" s="622" t="s">
        <v>276</v>
      </c>
      <c r="D78" s="622" t="s">
        <v>277</v>
      </c>
      <c r="E78" s="662" t="s">
        <v>278</v>
      </c>
      <c r="F78" s="672">
        <v>200000</v>
      </c>
      <c r="G78" s="672"/>
      <c r="H78" s="672">
        <v>200000</v>
      </c>
      <c r="I78" s="703"/>
      <c r="J78" s="126"/>
    </row>
    <row r="79" spans="1:10" s="71" customFormat="1" ht="45" x14ac:dyDescent="0.2">
      <c r="A79" s="804"/>
      <c r="B79" s="806"/>
      <c r="C79" s="622" t="s">
        <v>279</v>
      </c>
      <c r="D79" s="622" t="s">
        <v>280</v>
      </c>
      <c r="E79" s="662" t="s">
        <v>281</v>
      </c>
      <c r="F79" s="672">
        <v>45000</v>
      </c>
      <c r="G79" s="672"/>
      <c r="H79" s="672">
        <v>45000</v>
      </c>
      <c r="I79" s="703"/>
      <c r="J79" s="700"/>
    </row>
    <row r="80" spans="1:10" s="71" customFormat="1" ht="12" thickBot="1" x14ac:dyDescent="0.25">
      <c r="A80" s="805"/>
      <c r="B80" s="806"/>
      <c r="C80" s="622"/>
      <c r="D80" s="622"/>
      <c r="E80" s="667" t="s">
        <v>74</v>
      </c>
      <c r="F80" s="668">
        <f>SUM(F60:F79)</f>
        <v>1366230.24</v>
      </c>
      <c r="G80" s="668">
        <f>SUM(G60:G79)</f>
        <v>190230.24</v>
      </c>
      <c r="H80" s="668">
        <f>SUM(H60:H79)</f>
        <v>1176000</v>
      </c>
      <c r="I80" s="668">
        <f>SUM(I60:I79)</f>
        <v>0</v>
      </c>
      <c r="J80" s="660"/>
    </row>
    <row r="81" spans="1:10" s="90" customFormat="1" thickBot="1" x14ac:dyDescent="0.25">
      <c r="A81" s="89"/>
      <c r="B81" s="649"/>
      <c r="C81" s="89"/>
      <c r="D81" s="89"/>
      <c r="E81" s="653"/>
      <c r="F81" s="153"/>
      <c r="G81" s="153"/>
      <c r="H81" s="153"/>
      <c r="I81" s="153"/>
      <c r="J81" s="650"/>
    </row>
    <row r="82" spans="1:10" s="71" customFormat="1" ht="145.5" customHeight="1" x14ac:dyDescent="0.2">
      <c r="A82" s="803"/>
      <c r="B82" s="806" t="s">
        <v>75</v>
      </c>
      <c r="C82" s="788" t="s">
        <v>282</v>
      </c>
      <c r="D82" s="634" t="s">
        <v>49</v>
      </c>
      <c r="E82" s="701" t="s">
        <v>283</v>
      </c>
      <c r="F82" s="663">
        <v>533989.6</v>
      </c>
      <c r="G82" s="663">
        <f>433989.6</f>
        <v>433989.6</v>
      </c>
      <c r="H82" s="672">
        <v>100000</v>
      </c>
      <c r="I82" s="702"/>
      <c r="J82" s="677" t="s">
        <v>284</v>
      </c>
    </row>
    <row r="83" spans="1:10" s="71" customFormat="1" ht="11.25" x14ac:dyDescent="0.2">
      <c r="A83" s="804"/>
      <c r="B83" s="806"/>
      <c r="C83" s="788"/>
      <c r="D83" s="627"/>
      <c r="E83" s="628"/>
      <c r="F83" s="629"/>
      <c r="G83" s="629"/>
      <c r="H83" s="629"/>
      <c r="I83" s="629"/>
      <c r="J83" s="697"/>
    </row>
    <row r="84" spans="1:10" s="71" customFormat="1" ht="11.25" x14ac:dyDescent="0.2">
      <c r="A84" s="804"/>
      <c r="B84" s="806"/>
      <c r="C84" s="788"/>
      <c r="D84" s="627"/>
      <c r="E84" s="628"/>
      <c r="F84" s="629"/>
      <c r="G84" s="629"/>
      <c r="H84" s="629"/>
      <c r="I84" s="629"/>
      <c r="J84" s="698"/>
    </row>
    <row r="85" spans="1:10" s="71" customFormat="1" ht="33.75" x14ac:dyDescent="0.2">
      <c r="A85" s="804"/>
      <c r="B85" s="806"/>
      <c r="C85" s="788"/>
      <c r="D85" s="622" t="s">
        <v>59</v>
      </c>
      <c r="E85" s="662" t="s">
        <v>287</v>
      </c>
      <c r="F85" s="672">
        <v>140000</v>
      </c>
      <c r="G85" s="672"/>
      <c r="H85" s="672">
        <v>140000</v>
      </c>
      <c r="I85" s="672"/>
      <c r="J85" s="677" t="s">
        <v>288</v>
      </c>
    </row>
    <row r="86" spans="1:10" s="71" customFormat="1" ht="9" customHeight="1" x14ac:dyDescent="0.2">
      <c r="A86" s="804"/>
      <c r="B86" s="806"/>
      <c r="C86" s="622"/>
      <c r="D86" s="622"/>
      <c r="E86" s="794"/>
      <c r="F86" s="791"/>
      <c r="G86" s="791"/>
      <c r="H86" s="791"/>
      <c r="I86" s="791"/>
      <c r="J86" s="800"/>
    </row>
    <row r="87" spans="1:10" s="71" customFormat="1" ht="12" customHeight="1" x14ac:dyDescent="0.2">
      <c r="A87" s="804"/>
      <c r="B87" s="806"/>
      <c r="C87" s="788" t="s">
        <v>291</v>
      </c>
      <c r="D87" s="622"/>
      <c r="E87" s="794"/>
      <c r="F87" s="791"/>
      <c r="G87" s="791"/>
      <c r="H87" s="791"/>
      <c r="I87" s="791"/>
      <c r="J87" s="800"/>
    </row>
    <row r="88" spans="1:10" s="71" customFormat="1" ht="22.5" x14ac:dyDescent="0.2">
      <c r="A88" s="804"/>
      <c r="B88" s="806"/>
      <c r="C88" s="788"/>
      <c r="D88" s="622" t="s">
        <v>65</v>
      </c>
      <c r="E88" s="662" t="s">
        <v>293</v>
      </c>
      <c r="F88" s="672">
        <v>60000</v>
      </c>
      <c r="G88" s="672"/>
      <c r="H88" s="672">
        <v>60000</v>
      </c>
      <c r="I88" s="672"/>
      <c r="J88" s="700"/>
    </row>
    <row r="89" spans="1:10" s="71" customFormat="1" ht="35.1" customHeight="1" x14ac:dyDescent="0.2">
      <c r="A89" s="804"/>
      <c r="B89" s="806"/>
      <c r="C89" s="622" t="s">
        <v>294</v>
      </c>
      <c r="D89" s="622" t="s">
        <v>67</v>
      </c>
      <c r="E89" s="662" t="s">
        <v>295</v>
      </c>
      <c r="F89" s="672">
        <v>100000</v>
      </c>
      <c r="G89" s="672"/>
      <c r="H89" s="672">
        <v>100000</v>
      </c>
      <c r="I89" s="672"/>
      <c r="J89" s="677" t="s">
        <v>296</v>
      </c>
    </row>
    <row r="90" spans="1:10" s="71" customFormat="1" ht="12" thickBot="1" x14ac:dyDescent="0.25">
      <c r="A90" s="805"/>
      <c r="B90" s="806"/>
      <c r="C90" s="622"/>
      <c r="D90" s="622" t="s">
        <v>196</v>
      </c>
      <c r="E90" s="667" t="s">
        <v>80</v>
      </c>
      <c r="F90" s="668">
        <f>SUM(F82:F89)</f>
        <v>833989.6</v>
      </c>
      <c r="G90" s="668">
        <f>SUM(G82:G89)</f>
        <v>433989.6</v>
      </c>
      <c r="H90" s="668">
        <f>SUM(H82:H89)</f>
        <v>400000</v>
      </c>
      <c r="I90" s="668">
        <f>SUM(I82:I89)</f>
        <v>0</v>
      </c>
      <c r="J90" s="660"/>
    </row>
    <row r="91" spans="1:10" s="71" customFormat="1" ht="12" x14ac:dyDescent="0.2">
      <c r="A91" s="621"/>
      <c r="B91" s="655"/>
      <c r="C91" s="621"/>
      <c r="D91" s="621"/>
      <c r="E91" s="647"/>
      <c r="F91" s="657"/>
      <c r="G91" s="657"/>
      <c r="H91" s="657"/>
      <c r="I91" s="657"/>
      <c r="J91" s="656"/>
    </row>
    <row r="92" spans="1:10" s="71" customFormat="1" ht="35.85" customHeight="1" x14ac:dyDescent="0.2">
      <c r="A92" s="692"/>
      <c r="B92" s="693" t="s">
        <v>81</v>
      </c>
      <c r="C92" s="788"/>
      <c r="D92" s="622" t="s">
        <v>49</v>
      </c>
      <c r="E92" s="807" t="s">
        <v>297</v>
      </c>
      <c r="F92" s="808">
        <v>253006</v>
      </c>
      <c r="G92" s="808">
        <v>153006</v>
      </c>
      <c r="H92" s="808">
        <v>100000</v>
      </c>
      <c r="I92" s="801"/>
      <c r="J92" s="809"/>
    </row>
    <row r="93" spans="1:10" s="71" customFormat="1" ht="159.75" customHeight="1" x14ac:dyDescent="0.2">
      <c r="A93" s="58"/>
      <c r="B93" s="694"/>
      <c r="C93" s="788"/>
      <c r="D93" s="622" t="s">
        <v>55</v>
      </c>
      <c r="E93" s="807"/>
      <c r="F93" s="808"/>
      <c r="G93" s="808"/>
      <c r="H93" s="808"/>
      <c r="I93" s="801"/>
      <c r="J93" s="809"/>
    </row>
    <row r="94" spans="1:10" s="71" customFormat="1" ht="65.650000000000006" customHeight="1" x14ac:dyDescent="0.2">
      <c r="A94" s="58"/>
      <c r="B94" s="694"/>
      <c r="C94" s="622" t="s">
        <v>298</v>
      </c>
      <c r="D94" s="622" t="s">
        <v>57</v>
      </c>
      <c r="E94" s="681" t="s">
        <v>299</v>
      </c>
      <c r="F94" s="680">
        <v>180000</v>
      </c>
      <c r="G94" s="680"/>
      <c r="H94" s="680">
        <v>180000</v>
      </c>
      <c r="I94" s="682"/>
      <c r="J94" s="677" t="s">
        <v>300</v>
      </c>
    </row>
    <row r="95" spans="1:10" s="71" customFormat="1" ht="47.65" customHeight="1" x14ac:dyDescent="0.2">
      <c r="A95" s="58"/>
      <c r="B95" s="694"/>
      <c r="C95" s="788" t="s">
        <v>301</v>
      </c>
      <c r="D95" s="622" t="s">
        <v>59</v>
      </c>
      <c r="E95" s="683" t="s">
        <v>302</v>
      </c>
      <c r="F95" s="680">
        <v>160000</v>
      </c>
      <c r="G95" s="733"/>
      <c r="H95" s="680">
        <v>160000</v>
      </c>
      <c r="I95" s="672"/>
      <c r="J95" s="677" t="s">
        <v>303</v>
      </c>
    </row>
    <row r="96" spans="1:10" s="71" customFormat="1" ht="22.5" x14ac:dyDescent="0.2">
      <c r="A96" s="58"/>
      <c r="B96" s="694"/>
      <c r="C96" s="788"/>
      <c r="D96" s="622" t="s">
        <v>61</v>
      </c>
      <c r="E96" s="662" t="s">
        <v>304</v>
      </c>
      <c r="F96" s="672">
        <v>20356</v>
      </c>
      <c r="G96" s="684"/>
      <c r="H96" s="685">
        <v>20356</v>
      </c>
      <c r="I96" s="673"/>
      <c r="J96" s="126"/>
    </row>
    <row r="97" spans="1:10" s="71" customFormat="1" ht="33.75" x14ac:dyDescent="0.2">
      <c r="A97" s="58"/>
      <c r="B97" s="694"/>
      <c r="C97" s="788"/>
      <c r="D97" s="622" t="s">
        <v>63</v>
      </c>
      <c r="E97" s="662" t="s">
        <v>305</v>
      </c>
      <c r="F97" s="672">
        <v>12000</v>
      </c>
      <c r="G97" s="732"/>
      <c r="H97" s="672">
        <v>12000</v>
      </c>
      <c r="I97" s="673"/>
      <c r="J97" s="126"/>
    </row>
    <row r="98" spans="1:10" s="71" customFormat="1" ht="22.5" x14ac:dyDescent="0.2">
      <c r="A98" s="58"/>
      <c r="B98" s="694"/>
      <c r="C98" s="788"/>
      <c r="D98" s="622" t="s">
        <v>65</v>
      </c>
      <c r="E98" s="662" t="s">
        <v>306</v>
      </c>
      <c r="F98" s="672">
        <v>20000</v>
      </c>
      <c r="G98" s="732"/>
      <c r="H98" s="672"/>
      <c r="I98" s="685">
        <v>20000</v>
      </c>
      <c r="J98" s="126"/>
    </row>
    <row r="99" spans="1:10" s="71" customFormat="1" ht="22.5" x14ac:dyDescent="0.2">
      <c r="A99" s="58">
        <v>1</v>
      </c>
      <c r="B99" s="694"/>
      <c r="C99" s="788"/>
      <c r="D99" s="622" t="s">
        <v>67</v>
      </c>
      <c r="E99" s="662" t="s">
        <v>307</v>
      </c>
      <c r="F99" s="672">
        <v>9000</v>
      </c>
      <c r="G99" s="685"/>
      <c r="H99" s="672">
        <v>9000</v>
      </c>
      <c r="I99" s="672"/>
      <c r="J99" s="126"/>
    </row>
    <row r="100" spans="1:10" s="71" customFormat="1" ht="22.5" x14ac:dyDescent="0.2">
      <c r="A100" s="58"/>
      <c r="B100" s="694"/>
      <c r="C100" s="788"/>
      <c r="D100" s="622" t="s">
        <v>69</v>
      </c>
      <c r="E100" s="662" t="s">
        <v>308</v>
      </c>
      <c r="F100" s="672">
        <v>8000</v>
      </c>
      <c r="G100" s="686"/>
      <c r="H100" s="672">
        <v>8000</v>
      </c>
      <c r="I100" s="672"/>
      <c r="J100" s="126"/>
    </row>
    <row r="101" spans="1:10" s="71" customFormat="1" ht="11.25" customHeight="1" x14ac:dyDescent="0.2">
      <c r="A101" s="58">
        <v>1</v>
      </c>
      <c r="B101" s="694"/>
      <c r="C101" s="788"/>
      <c r="D101" s="622" t="s">
        <v>109</v>
      </c>
      <c r="E101" s="662" t="s">
        <v>309</v>
      </c>
      <c r="F101" s="672">
        <v>90000</v>
      </c>
      <c r="G101" s="685"/>
      <c r="H101" s="672"/>
      <c r="I101" s="672">
        <v>90000</v>
      </c>
      <c r="J101" s="126"/>
    </row>
    <row r="102" spans="1:10" s="71" customFormat="1" ht="45" x14ac:dyDescent="0.2">
      <c r="A102" s="58">
        <v>1</v>
      </c>
      <c r="B102" s="694"/>
      <c r="C102" s="788"/>
      <c r="D102" s="622" t="s">
        <v>111</v>
      </c>
      <c r="E102" s="662" t="s">
        <v>310</v>
      </c>
      <c r="F102" s="672">
        <v>45000</v>
      </c>
      <c r="G102" s="672"/>
      <c r="H102" s="672">
        <v>45000</v>
      </c>
      <c r="I102" s="672"/>
      <c r="J102" s="126"/>
    </row>
    <row r="103" spans="1:10" s="71" customFormat="1" ht="11.25" customHeight="1" x14ac:dyDescent="0.2">
      <c r="A103" s="58"/>
      <c r="B103" s="694"/>
      <c r="C103" s="788"/>
      <c r="D103" s="622" t="s">
        <v>114</v>
      </c>
      <c r="E103" s="662" t="s">
        <v>311</v>
      </c>
      <c r="F103" s="672">
        <v>60000</v>
      </c>
      <c r="G103" s="687"/>
      <c r="H103" s="672">
        <v>60000</v>
      </c>
      <c r="I103" s="687"/>
      <c r="J103" s="126"/>
    </row>
    <row r="104" spans="1:10" s="71" customFormat="1" ht="22.5" x14ac:dyDescent="0.2">
      <c r="A104" s="58">
        <v>1</v>
      </c>
      <c r="B104" s="694"/>
      <c r="C104" s="788"/>
      <c r="D104" s="622" t="s">
        <v>141</v>
      </c>
      <c r="E104" s="662" t="s">
        <v>312</v>
      </c>
      <c r="F104" s="672">
        <v>7000</v>
      </c>
      <c r="G104" s="672"/>
      <c r="H104" s="672">
        <v>7000</v>
      </c>
      <c r="I104" s="672"/>
      <c r="J104" s="126"/>
    </row>
    <row r="105" spans="1:10" s="71" customFormat="1" ht="11.25" customHeight="1" x14ac:dyDescent="0.2">
      <c r="A105" s="58">
        <v>1</v>
      </c>
      <c r="B105" s="694"/>
      <c r="C105" s="788"/>
      <c r="D105" s="622" t="s">
        <v>143</v>
      </c>
      <c r="E105" s="662" t="s">
        <v>313</v>
      </c>
      <c r="F105" s="672">
        <v>6000</v>
      </c>
      <c r="G105" s="672"/>
      <c r="H105" s="672"/>
      <c r="I105" s="686">
        <v>6000</v>
      </c>
      <c r="J105" s="126"/>
    </row>
    <row r="106" spans="1:10" s="71" customFormat="1" ht="22.5" x14ac:dyDescent="0.2">
      <c r="A106" s="58">
        <v>1</v>
      </c>
      <c r="B106" s="694"/>
      <c r="C106" s="788"/>
      <c r="D106" s="622" t="s">
        <v>187</v>
      </c>
      <c r="E106" s="662" t="s">
        <v>314</v>
      </c>
      <c r="F106" s="672">
        <v>12000</v>
      </c>
      <c r="G106" s="672"/>
      <c r="H106" s="672">
        <v>12000</v>
      </c>
      <c r="I106" s="684"/>
      <c r="J106" s="126"/>
    </row>
    <row r="107" spans="1:10" s="71" customFormat="1" ht="22.5" x14ac:dyDescent="0.2">
      <c r="A107" s="58">
        <v>1</v>
      </c>
      <c r="B107" s="694"/>
      <c r="C107" s="788"/>
      <c r="D107" s="634" t="s">
        <v>189</v>
      </c>
      <c r="E107" s="662" t="s">
        <v>315</v>
      </c>
      <c r="F107" s="672">
        <f>G107+H107</f>
        <v>17000</v>
      </c>
      <c r="G107" s="663"/>
      <c r="H107" s="672">
        <v>17000</v>
      </c>
      <c r="I107" s="684"/>
      <c r="J107" s="126"/>
    </row>
    <row r="108" spans="1:10" s="71" customFormat="1" ht="22.5" x14ac:dyDescent="0.2">
      <c r="A108" s="58"/>
      <c r="B108" s="694"/>
      <c r="C108" s="788"/>
      <c r="D108" s="622" t="s">
        <v>193</v>
      </c>
      <c r="E108" s="662" t="s">
        <v>316</v>
      </c>
      <c r="F108" s="672">
        <v>10000</v>
      </c>
      <c r="G108" s="663"/>
      <c r="H108" s="672">
        <v>10000</v>
      </c>
      <c r="I108" s="672"/>
      <c r="J108" s="126"/>
    </row>
    <row r="109" spans="1:10" s="71" customFormat="1" ht="22.5" x14ac:dyDescent="0.2">
      <c r="A109" s="58"/>
      <c r="B109" s="694"/>
      <c r="C109" s="622"/>
      <c r="D109" s="622" t="s">
        <v>277</v>
      </c>
      <c r="E109" s="662" t="s">
        <v>317</v>
      </c>
      <c r="F109" s="687">
        <v>60000</v>
      </c>
      <c r="G109" s="688"/>
      <c r="H109" s="687">
        <v>60000</v>
      </c>
      <c r="I109" s="672"/>
      <c r="J109" s="126"/>
    </row>
    <row r="110" spans="1:10" s="71" customFormat="1" ht="22.5" x14ac:dyDescent="0.2">
      <c r="A110" s="58"/>
      <c r="B110" s="694"/>
      <c r="C110" s="622"/>
      <c r="D110" s="622" t="s">
        <v>280</v>
      </c>
      <c r="E110" s="662" t="s">
        <v>318</v>
      </c>
      <c r="F110" s="687">
        <v>90000</v>
      </c>
      <c r="G110" s="687"/>
      <c r="H110" s="687">
        <v>90000</v>
      </c>
      <c r="I110" s="689"/>
      <c r="J110" s="126"/>
    </row>
    <row r="111" spans="1:10" s="71" customFormat="1" ht="22.5" x14ac:dyDescent="0.2">
      <c r="A111" s="58"/>
      <c r="B111" s="694"/>
      <c r="C111" s="622"/>
      <c r="D111" s="622" t="s">
        <v>319</v>
      </c>
      <c r="E111" s="662" t="s">
        <v>320</v>
      </c>
      <c r="F111" s="672">
        <v>90000</v>
      </c>
      <c r="G111" s="684"/>
      <c r="H111" s="685">
        <v>90000</v>
      </c>
      <c r="I111" s="689"/>
      <c r="J111" s="126"/>
    </row>
    <row r="112" spans="1:10" s="71" customFormat="1" ht="33.75" x14ac:dyDescent="0.2">
      <c r="A112" s="58"/>
      <c r="B112" s="694"/>
      <c r="C112" s="622"/>
      <c r="D112" s="622" t="s">
        <v>321</v>
      </c>
      <c r="E112" s="662" t="s">
        <v>322</v>
      </c>
      <c r="F112" s="687"/>
      <c r="G112" s="690"/>
      <c r="H112" s="690"/>
      <c r="I112" s="682"/>
      <c r="J112" s="126"/>
    </row>
    <row r="113" spans="1:10" s="71" customFormat="1" x14ac:dyDescent="0.2">
      <c r="A113" s="58">
        <v>1</v>
      </c>
      <c r="B113" s="694"/>
      <c r="C113" s="261"/>
      <c r="D113" s="622" t="s">
        <v>323</v>
      </c>
      <c r="E113" s="662" t="s">
        <v>324</v>
      </c>
      <c r="F113" s="672">
        <v>10000</v>
      </c>
      <c r="G113" s="672"/>
      <c r="H113" s="672">
        <v>10000</v>
      </c>
      <c r="I113" s="673"/>
      <c r="J113" s="126"/>
    </row>
    <row r="114" spans="1:10" s="71" customFormat="1" ht="12" x14ac:dyDescent="0.2">
      <c r="A114" s="58">
        <v>1</v>
      </c>
      <c r="B114" s="694"/>
      <c r="C114" s="622"/>
      <c r="D114" s="622"/>
      <c r="E114" s="637"/>
      <c r="F114" s="638"/>
      <c r="G114" s="638"/>
      <c r="H114" s="638"/>
      <c r="I114" s="638"/>
      <c r="J114" s="678"/>
    </row>
    <row r="115" spans="1:10" s="71" customFormat="1" ht="7.5" customHeight="1" x14ac:dyDescent="0.2">
      <c r="A115" s="58">
        <v>1</v>
      </c>
      <c r="B115" s="694"/>
      <c r="C115" s="662"/>
      <c r="D115" s="662"/>
      <c r="E115" s="637"/>
      <c r="F115" s="638"/>
      <c r="G115" s="638"/>
      <c r="H115" s="638"/>
      <c r="I115" s="638"/>
      <c r="J115" s="678"/>
    </row>
    <row r="116" spans="1:10" s="71" customFormat="1" ht="12" x14ac:dyDescent="0.2">
      <c r="A116" s="58"/>
      <c r="B116" s="694"/>
      <c r="C116" s="640"/>
      <c r="D116" s="641"/>
      <c r="E116" s="628"/>
      <c r="F116" s="642"/>
      <c r="G116" s="642"/>
      <c r="H116" s="643"/>
      <c r="I116" s="644"/>
      <c r="J116" s="679"/>
    </row>
    <row r="117" spans="1:10" s="71" customFormat="1" ht="22.5" x14ac:dyDescent="0.2">
      <c r="A117" s="58">
        <v>1</v>
      </c>
      <c r="B117" s="694"/>
      <c r="C117" s="622" t="s">
        <v>331</v>
      </c>
      <c r="D117" s="634" t="s">
        <v>332</v>
      </c>
      <c r="E117" s="662" t="s">
        <v>333</v>
      </c>
      <c r="F117" s="672">
        <v>130000</v>
      </c>
      <c r="G117" s="691"/>
      <c r="H117" s="672">
        <v>130000</v>
      </c>
      <c r="I117" s="682"/>
      <c r="J117" s="126"/>
    </row>
    <row r="118" spans="1:10" s="71" customFormat="1" thickBot="1" x14ac:dyDescent="0.25">
      <c r="A118" s="695"/>
      <c r="B118" s="696"/>
      <c r="C118" s="666"/>
      <c r="D118" s="667"/>
      <c r="E118" s="667" t="s">
        <v>86</v>
      </c>
      <c r="F118" s="668">
        <f>SUM(F92:F117)</f>
        <v>1289362</v>
      </c>
      <c r="G118" s="668">
        <f>SUM(G92:G117)</f>
        <v>153006</v>
      </c>
      <c r="H118" s="668">
        <f>SUM(H92:H117)</f>
        <v>1020356</v>
      </c>
      <c r="I118" s="668">
        <f>SUM(I92:I117)</f>
        <v>116000</v>
      </c>
      <c r="J118" s="660"/>
    </row>
    <row r="119" spans="1:10" s="90" customFormat="1" ht="12" x14ac:dyDescent="0.2">
      <c r="A119" s="651"/>
      <c r="B119" s="659"/>
      <c r="C119" s="652"/>
      <c r="D119" s="653"/>
      <c r="E119" s="653"/>
      <c r="F119" s="153"/>
      <c r="G119" s="153"/>
      <c r="H119" s="153"/>
      <c r="I119" s="153"/>
      <c r="J119" s="654"/>
    </row>
    <row r="120" spans="1:10" s="71" customFormat="1" ht="38.85" customHeight="1" x14ac:dyDescent="0.2">
      <c r="A120" s="670"/>
      <c r="B120" s="810" t="s">
        <v>87</v>
      </c>
      <c r="C120" s="622" t="s">
        <v>334</v>
      </c>
      <c r="D120" s="671" t="s">
        <v>49</v>
      </c>
      <c r="E120" s="662" t="s">
        <v>335</v>
      </c>
      <c r="F120" s="672">
        <v>100000</v>
      </c>
      <c r="G120" s="672"/>
      <c r="H120" s="672">
        <v>100000</v>
      </c>
      <c r="I120" s="673"/>
      <c r="J120" s="674"/>
    </row>
    <row r="121" spans="1:10" s="71" customFormat="1" ht="40.15" customHeight="1" x14ac:dyDescent="0.2">
      <c r="A121" s="670"/>
      <c r="B121" s="810"/>
      <c r="C121" s="788" t="s">
        <v>336</v>
      </c>
      <c r="D121" s="671" t="s">
        <v>55</v>
      </c>
      <c r="E121" s="662" t="s">
        <v>337</v>
      </c>
      <c r="F121" s="672">
        <v>46173</v>
      </c>
      <c r="G121" s="672"/>
      <c r="H121" s="672">
        <v>46173</v>
      </c>
      <c r="I121" s="673"/>
      <c r="J121" s="674"/>
    </row>
    <row r="122" spans="1:10" s="71" customFormat="1" x14ac:dyDescent="0.2">
      <c r="A122" s="670">
        <v>1</v>
      </c>
      <c r="B122" s="810"/>
      <c r="C122" s="788"/>
      <c r="D122" s="639"/>
      <c r="E122" s="261"/>
      <c r="F122" s="664"/>
      <c r="G122" s="664"/>
      <c r="H122" s="664"/>
      <c r="I122" s="664"/>
      <c r="J122" s="261"/>
    </row>
    <row r="123" spans="1:10" s="71" customFormat="1" x14ac:dyDescent="0.2">
      <c r="A123" s="670"/>
      <c r="B123" s="661"/>
      <c r="C123" s="261"/>
      <c r="D123" s="667"/>
      <c r="E123" s="667" t="s">
        <v>89</v>
      </c>
      <c r="F123" s="668">
        <f>SUM(F120:F122)</f>
        <v>146173</v>
      </c>
      <c r="G123" s="668">
        <f>SUM(G120:G122)</f>
        <v>0</v>
      </c>
      <c r="H123" s="668">
        <f>SUM(H120:H122)</f>
        <v>146173</v>
      </c>
      <c r="I123" s="668">
        <f>SUM(I120:I122)</f>
        <v>0</v>
      </c>
      <c r="J123" s="675"/>
    </row>
    <row r="124" spans="1:10" s="71" customFormat="1" x14ac:dyDescent="0.2">
      <c r="A124" s="658"/>
      <c r="B124" s="655"/>
      <c r="C124" s="133"/>
      <c r="D124" s="647"/>
      <c r="E124" s="647"/>
      <c r="F124" s="657"/>
      <c r="G124" s="657"/>
      <c r="H124" s="657"/>
      <c r="I124" s="657"/>
      <c r="J124" s="656"/>
    </row>
    <row r="125" spans="1:10" s="71" customFormat="1" ht="39.6" customHeight="1" thickBot="1" x14ac:dyDescent="0.25">
      <c r="A125" s="130"/>
      <c r="B125" s="806" t="s">
        <v>338</v>
      </c>
      <c r="C125" s="806"/>
      <c r="D125" s="229" t="s">
        <v>49</v>
      </c>
      <c r="E125" s="662" t="s">
        <v>339</v>
      </c>
      <c r="F125" s="663">
        <v>145000</v>
      </c>
      <c r="G125" s="663">
        <v>145000</v>
      </c>
      <c r="H125" s="664"/>
      <c r="I125" s="664"/>
      <c r="J125" s="261"/>
    </row>
    <row r="126" spans="1:10" s="71" customFormat="1" ht="12" thickBot="1" x14ac:dyDescent="0.25">
      <c r="A126" s="130"/>
      <c r="B126" s="665"/>
      <c r="C126" s="666"/>
      <c r="D126" s="667"/>
      <c r="E126" s="667" t="s">
        <v>340</v>
      </c>
      <c r="F126" s="668">
        <v>145000</v>
      </c>
      <c r="G126" s="668">
        <f>+F126</f>
        <v>145000</v>
      </c>
      <c r="H126" s="669"/>
      <c r="I126" s="669"/>
      <c r="J126" s="667"/>
    </row>
    <row r="127" spans="1:10" x14ac:dyDescent="0.2">
      <c r="F127" s="181"/>
      <c r="G127" s="181"/>
      <c r="H127" s="181"/>
      <c r="I127" s="181"/>
      <c r="J127" s="131"/>
    </row>
    <row r="128" spans="1:10" ht="13.5" thickBot="1" x14ac:dyDescent="0.25">
      <c r="A128" s="59"/>
      <c r="B128" s="115"/>
      <c r="C128" s="116"/>
      <c r="D128" s="116"/>
      <c r="E128" s="62" t="s">
        <v>90</v>
      </c>
      <c r="F128" s="156">
        <f>F21+F40+F58+F80+F90+F118+F123+F126</f>
        <v>8364754.8399999999</v>
      </c>
      <c r="G128" s="156">
        <f>G21+G40+G58+G80+G90+G118+G123+G126</f>
        <v>1072225.8399999999</v>
      </c>
      <c r="H128" s="156">
        <f>H21+H40+H58+H80+H90+H118+H123+H126</f>
        <v>7011529</v>
      </c>
      <c r="I128" s="156">
        <f>I21+I40+I58+I80+I90+I118+I123+I126</f>
        <v>281000</v>
      </c>
      <c r="J128" s="156">
        <f>J21+J40+J58+J80+J90+J118+J123+J126</f>
        <v>0</v>
      </c>
    </row>
    <row r="129" spans="1:245" x14ac:dyDescent="0.2">
      <c r="J129" s="132"/>
    </row>
    <row r="131" spans="1:245" x14ac:dyDescent="0.2">
      <c r="B131" s="786" t="s">
        <v>359</v>
      </c>
      <c r="C131" s="786"/>
      <c r="D131" s="786"/>
      <c r="E131" s="786"/>
      <c r="F131" s="786"/>
      <c r="G131" s="786"/>
      <c r="H131" s="786"/>
      <c r="I131" s="786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7"/>
      <c r="BD131" s="7"/>
      <c r="BE131" s="7"/>
      <c r="BF131" s="7"/>
      <c r="BG131" s="7"/>
      <c r="BH131" s="7"/>
      <c r="BI131" s="7"/>
      <c r="BJ131" s="7"/>
      <c r="BK131" s="7"/>
      <c r="BL131" s="7"/>
      <c r="BM131" s="7"/>
      <c r="BN131" s="7"/>
      <c r="BO131" s="7"/>
      <c r="BP131" s="7"/>
      <c r="BQ131" s="7"/>
      <c r="BR131" s="7"/>
      <c r="BS131" s="7"/>
      <c r="BT131" s="7"/>
      <c r="BU131" s="7"/>
      <c r="BV131" s="7"/>
      <c r="BW131" s="7"/>
      <c r="BX131" s="7"/>
      <c r="BY131" s="7"/>
      <c r="BZ131" s="7"/>
      <c r="CA131" s="7"/>
      <c r="CB131" s="7"/>
      <c r="CC131" s="7"/>
      <c r="CD131" s="7"/>
      <c r="CE131" s="7"/>
      <c r="CF131" s="7"/>
      <c r="CG131" s="7"/>
      <c r="CH131" s="7"/>
      <c r="CI131" s="7"/>
      <c r="CJ131" s="7"/>
      <c r="CK131" s="7"/>
      <c r="CL131" s="7"/>
      <c r="CM131" s="7"/>
      <c r="CN131" s="7"/>
      <c r="CO131" s="7"/>
      <c r="CP131" s="7"/>
      <c r="CQ131" s="7"/>
      <c r="CR131" s="7"/>
      <c r="CS131" s="7"/>
      <c r="CT131" s="7"/>
      <c r="CU131" s="7"/>
      <c r="CV131" s="7"/>
      <c r="CW131" s="7"/>
      <c r="CX131" s="7"/>
      <c r="CY131" s="7"/>
      <c r="CZ131" s="7"/>
      <c r="DA131" s="7"/>
      <c r="DB131" s="7"/>
      <c r="DC131" s="7"/>
      <c r="DD131" s="7"/>
      <c r="DE131" s="7"/>
      <c r="DF131" s="7"/>
      <c r="DG131" s="7"/>
      <c r="DH131" s="7"/>
      <c r="DI131" s="7"/>
      <c r="DJ131" s="7"/>
      <c r="DK131" s="7"/>
      <c r="DL131" s="7"/>
      <c r="DM131" s="7"/>
      <c r="DN131" s="7"/>
      <c r="DO131" s="7"/>
      <c r="DP131" s="7"/>
      <c r="DQ131" s="7"/>
      <c r="DR131" s="7"/>
      <c r="DS131" s="7"/>
      <c r="DT131" s="7"/>
      <c r="DU131" s="7"/>
      <c r="DV131" s="7"/>
      <c r="DW131" s="7"/>
      <c r="DX131" s="7"/>
      <c r="DY131" s="7"/>
      <c r="DZ131" s="7"/>
      <c r="EA131" s="7"/>
      <c r="EB131" s="7"/>
      <c r="EC131" s="7"/>
      <c r="ED131" s="7"/>
      <c r="EE131" s="7"/>
      <c r="EF131" s="7"/>
      <c r="EG131" s="7"/>
      <c r="EH131" s="7"/>
      <c r="EI131" s="7"/>
      <c r="EJ131" s="7"/>
      <c r="EK131" s="7"/>
      <c r="EL131" s="7"/>
      <c r="EM131" s="7"/>
      <c r="EN131" s="7"/>
      <c r="EO131" s="7"/>
      <c r="EP131" s="7"/>
      <c r="EQ131" s="7"/>
      <c r="ER131" s="7"/>
      <c r="ES131" s="7"/>
      <c r="ET131" s="7"/>
      <c r="EU131" s="7"/>
      <c r="EV131" s="7"/>
      <c r="EW131" s="7"/>
      <c r="EX131" s="7"/>
      <c r="EY131" s="7"/>
      <c r="EZ131" s="7"/>
      <c r="FA131" s="7"/>
      <c r="FB131" s="7"/>
      <c r="FC131" s="7"/>
      <c r="FD131" s="7"/>
      <c r="FE131" s="7"/>
      <c r="FF131" s="7"/>
      <c r="FG131" s="7"/>
      <c r="FH131" s="7"/>
      <c r="FI131" s="7"/>
      <c r="FJ131" s="7"/>
      <c r="FK131" s="7"/>
      <c r="FL131" s="7"/>
      <c r="FM131" s="7"/>
      <c r="FN131" s="7"/>
      <c r="FO131" s="7"/>
      <c r="FP131" s="7"/>
      <c r="FQ131" s="7"/>
      <c r="FR131" s="7"/>
      <c r="FS131" s="7"/>
      <c r="FT131" s="7"/>
      <c r="FU131" s="7"/>
      <c r="FV131" s="7"/>
      <c r="FW131" s="7"/>
      <c r="FX131" s="7"/>
      <c r="FY131" s="7"/>
      <c r="FZ131" s="7"/>
      <c r="GA131" s="7"/>
      <c r="GB131" s="7"/>
      <c r="GC131" s="7"/>
      <c r="GD131" s="7"/>
      <c r="GE131" s="7"/>
      <c r="GF131" s="7"/>
      <c r="GG131" s="7"/>
      <c r="GH131" s="7"/>
      <c r="GI131" s="7"/>
      <c r="GJ131" s="7"/>
      <c r="GK131" s="7"/>
      <c r="GL131" s="7"/>
      <c r="GM131" s="7"/>
      <c r="GN131" s="7"/>
      <c r="GO131" s="7"/>
      <c r="GP131" s="7"/>
      <c r="GQ131" s="7"/>
      <c r="GR131" s="7"/>
      <c r="GS131" s="7"/>
      <c r="GT131" s="7"/>
      <c r="GU131" s="7"/>
      <c r="GV131" s="7"/>
      <c r="GW131" s="7"/>
      <c r="GX131" s="7"/>
      <c r="GY131" s="7"/>
      <c r="GZ131" s="7"/>
      <c r="HA131" s="7"/>
      <c r="HB131" s="7"/>
      <c r="HC131" s="7"/>
      <c r="HD131" s="7"/>
      <c r="HE131" s="7"/>
      <c r="HF131" s="7"/>
      <c r="HG131" s="7"/>
      <c r="HH131" s="7"/>
      <c r="HI131" s="7"/>
      <c r="HJ131" s="7"/>
      <c r="HK131" s="7"/>
      <c r="HL131" s="7"/>
      <c r="HM131" s="7"/>
      <c r="HN131" s="7"/>
      <c r="HO131" s="7"/>
      <c r="HP131" s="7"/>
      <c r="HQ131" s="7"/>
      <c r="HR131" s="7"/>
      <c r="HS131" s="7"/>
      <c r="HT131" s="7"/>
      <c r="HU131" s="7"/>
      <c r="HV131" s="7"/>
      <c r="HW131" s="7"/>
      <c r="HX131" s="7"/>
      <c r="HY131" s="7"/>
      <c r="HZ131" s="7"/>
      <c r="IA131" s="7"/>
      <c r="IB131" s="7"/>
      <c r="IC131" s="7"/>
      <c r="ID131" s="7"/>
      <c r="IE131" s="7"/>
      <c r="IF131" s="7"/>
      <c r="IG131" s="7"/>
      <c r="IH131" s="7"/>
      <c r="II131" s="7"/>
      <c r="IJ131" s="7"/>
      <c r="IK131" s="7"/>
    </row>
    <row r="132" spans="1:245" x14ac:dyDescent="0.2">
      <c r="F132" s="56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7"/>
      <c r="BD132" s="7"/>
      <c r="BE132" s="7"/>
      <c r="BF132" s="7"/>
      <c r="BG132" s="7"/>
      <c r="BH132" s="7"/>
      <c r="BI132" s="7"/>
      <c r="BJ132" s="7"/>
      <c r="BK132" s="7"/>
      <c r="BL132" s="7"/>
      <c r="BM132" s="7"/>
      <c r="BN132" s="7"/>
      <c r="BO132" s="7"/>
      <c r="BP132" s="7"/>
      <c r="BQ132" s="7"/>
      <c r="BR132" s="7"/>
      <c r="BS132" s="7"/>
      <c r="BT132" s="7"/>
      <c r="BU132" s="7"/>
      <c r="BV132" s="7"/>
      <c r="BW132" s="7"/>
      <c r="BX132" s="7"/>
      <c r="BY132" s="7"/>
      <c r="BZ132" s="7"/>
      <c r="CA132" s="7"/>
      <c r="CB132" s="7"/>
      <c r="CC132" s="7"/>
      <c r="CD132" s="7"/>
      <c r="CE132" s="7"/>
      <c r="CF132" s="7"/>
      <c r="CG132" s="7"/>
      <c r="CH132" s="7"/>
      <c r="CI132" s="7"/>
      <c r="CJ132" s="7"/>
      <c r="CK132" s="7"/>
      <c r="CL132" s="7"/>
      <c r="CM132" s="7"/>
      <c r="CN132" s="7"/>
      <c r="CO132" s="7"/>
      <c r="CP132" s="7"/>
      <c r="CQ132" s="7"/>
      <c r="CR132" s="7"/>
      <c r="CS132" s="7"/>
      <c r="CT132" s="7"/>
      <c r="CU132" s="7"/>
      <c r="CV132" s="7"/>
      <c r="CW132" s="7"/>
      <c r="CX132" s="7"/>
      <c r="CY132" s="7"/>
      <c r="CZ132" s="7"/>
      <c r="DA132" s="7"/>
      <c r="DB132" s="7"/>
      <c r="DC132" s="7"/>
      <c r="DD132" s="7"/>
      <c r="DE132" s="7"/>
      <c r="DF132" s="7"/>
      <c r="DG132" s="7"/>
      <c r="DH132" s="7"/>
      <c r="DI132" s="7"/>
      <c r="DJ132" s="7"/>
      <c r="DK132" s="7"/>
      <c r="DL132" s="7"/>
      <c r="DM132" s="7"/>
      <c r="DN132" s="7"/>
      <c r="DO132" s="7"/>
      <c r="DP132" s="7"/>
      <c r="DQ132" s="7"/>
      <c r="DR132" s="7"/>
      <c r="DS132" s="7"/>
      <c r="DT132" s="7"/>
      <c r="DU132" s="7"/>
      <c r="DV132" s="7"/>
      <c r="DW132" s="7"/>
      <c r="DX132" s="7"/>
      <c r="DY132" s="7"/>
      <c r="DZ132" s="7"/>
      <c r="EA132" s="7"/>
      <c r="EB132" s="7"/>
      <c r="EC132" s="7"/>
      <c r="ED132" s="7"/>
      <c r="EE132" s="7"/>
      <c r="EF132" s="7"/>
      <c r="EG132" s="7"/>
      <c r="EH132" s="7"/>
      <c r="EI132" s="7"/>
      <c r="EJ132" s="7"/>
      <c r="EK132" s="7"/>
      <c r="EL132" s="7"/>
      <c r="EM132" s="7"/>
      <c r="EN132" s="7"/>
      <c r="EO132" s="7"/>
      <c r="EP132" s="7"/>
      <c r="EQ132" s="7"/>
      <c r="ER132" s="7"/>
      <c r="ES132" s="7"/>
      <c r="ET132" s="7"/>
      <c r="EU132" s="7"/>
      <c r="EV132" s="7"/>
      <c r="EW132" s="7"/>
      <c r="EX132" s="7"/>
      <c r="EY132" s="7"/>
      <c r="EZ132" s="7"/>
      <c r="FA132" s="7"/>
      <c r="FB132" s="7"/>
      <c r="FC132" s="7"/>
      <c r="FD132" s="7"/>
      <c r="FE132" s="7"/>
      <c r="FF132" s="7"/>
      <c r="FG132" s="7"/>
      <c r="FH132" s="7"/>
      <c r="FI132" s="7"/>
      <c r="FJ132" s="7"/>
      <c r="FK132" s="7"/>
      <c r="FL132" s="7"/>
      <c r="FM132" s="7"/>
      <c r="FN132" s="7"/>
      <c r="FO132" s="7"/>
      <c r="FP132" s="7"/>
      <c r="FQ132" s="7"/>
      <c r="FR132" s="7"/>
      <c r="FS132" s="7"/>
      <c r="FT132" s="7"/>
      <c r="FU132" s="7"/>
      <c r="FV132" s="7"/>
      <c r="FW132" s="7"/>
      <c r="FX132" s="7"/>
      <c r="FY132" s="7"/>
      <c r="FZ132" s="7"/>
      <c r="GA132" s="7"/>
      <c r="GB132" s="7"/>
      <c r="GC132" s="7"/>
      <c r="GD132" s="7"/>
      <c r="GE132" s="7"/>
      <c r="GF132" s="7"/>
      <c r="GG132" s="7"/>
      <c r="GH132" s="7"/>
      <c r="GI132" s="7"/>
      <c r="GJ132" s="7"/>
      <c r="GK132" s="7"/>
      <c r="GL132" s="7"/>
      <c r="GM132" s="7"/>
      <c r="GN132" s="7"/>
      <c r="GO132" s="7"/>
      <c r="GP132" s="7"/>
      <c r="GQ132" s="7"/>
      <c r="GR132" s="7"/>
      <c r="GS132" s="7"/>
      <c r="GT132" s="7"/>
      <c r="GU132" s="7"/>
      <c r="GV132" s="7"/>
      <c r="GW132" s="7"/>
      <c r="GX132" s="7"/>
      <c r="GY132" s="7"/>
      <c r="GZ132" s="7"/>
      <c r="HA132" s="7"/>
      <c r="HB132" s="7"/>
      <c r="HC132" s="7"/>
      <c r="HD132" s="7"/>
      <c r="HE132" s="7"/>
      <c r="HF132" s="7"/>
      <c r="HG132" s="7"/>
      <c r="HH132" s="7"/>
      <c r="HI132" s="7"/>
      <c r="HJ132" s="7"/>
      <c r="HK132" s="7"/>
      <c r="HL132" s="7"/>
      <c r="HM132" s="7"/>
      <c r="HN132" s="7"/>
      <c r="HO132" s="7"/>
      <c r="HP132" s="7"/>
      <c r="HQ132" s="7"/>
      <c r="HR132" s="7"/>
      <c r="HS132" s="7"/>
      <c r="HT132" s="7"/>
      <c r="HU132" s="7"/>
      <c r="HV132" s="7"/>
      <c r="HW132" s="7"/>
      <c r="HX132" s="7"/>
      <c r="HY132" s="7"/>
      <c r="HZ132" s="7"/>
      <c r="IA132" s="7"/>
      <c r="IB132" s="7"/>
      <c r="IC132" s="7"/>
      <c r="ID132" s="7"/>
      <c r="IE132" s="7"/>
      <c r="IF132" s="7"/>
      <c r="IG132" s="7"/>
      <c r="IH132" s="7"/>
      <c r="II132" s="7"/>
      <c r="IJ132" s="7"/>
      <c r="IK132" s="7"/>
    </row>
    <row r="133" spans="1:245" s="68" customFormat="1" ht="12.75" customHeight="1" x14ac:dyDescent="0.2">
      <c r="A133" s="783" t="s">
        <v>37</v>
      </c>
      <c r="B133" s="783" t="s">
        <v>38</v>
      </c>
      <c r="C133" s="783" t="s">
        <v>39</v>
      </c>
      <c r="D133" s="756" t="s">
        <v>40</v>
      </c>
      <c r="E133" s="758"/>
      <c r="F133" s="756" t="s">
        <v>41</v>
      </c>
      <c r="G133" s="757"/>
      <c r="H133" s="757"/>
      <c r="I133" s="758"/>
      <c r="J133" s="747" t="s">
        <v>42</v>
      </c>
    </row>
    <row r="134" spans="1:245" s="68" customFormat="1" ht="11.25" customHeight="1" x14ac:dyDescent="0.2">
      <c r="A134" s="784"/>
      <c r="B134" s="784"/>
      <c r="C134" s="784"/>
      <c r="D134" s="783" t="s">
        <v>45</v>
      </c>
      <c r="E134" s="783" t="s">
        <v>46</v>
      </c>
      <c r="F134" s="783" t="s">
        <v>92</v>
      </c>
      <c r="G134" s="11" t="s">
        <v>44</v>
      </c>
      <c r="H134" s="11"/>
      <c r="I134" s="11"/>
      <c r="J134" s="747"/>
    </row>
    <row r="135" spans="1:245" s="68" customFormat="1" ht="70.150000000000006" customHeight="1" x14ac:dyDescent="0.2">
      <c r="A135" s="785"/>
      <c r="B135" s="784"/>
      <c r="C135" s="784"/>
      <c r="D135" s="784"/>
      <c r="E135" s="784"/>
      <c r="F135" s="784"/>
      <c r="G135" s="402" t="s">
        <v>2</v>
      </c>
      <c r="H135" s="402" t="s">
        <v>4</v>
      </c>
      <c r="I135" s="402" t="s">
        <v>5</v>
      </c>
      <c r="J135" s="783"/>
    </row>
    <row r="136" spans="1:245" ht="45" x14ac:dyDescent="0.2">
      <c r="B136" s="228" t="s">
        <v>47</v>
      </c>
      <c r="C136" s="229" t="s">
        <v>210</v>
      </c>
      <c r="D136" s="622" t="s">
        <v>111</v>
      </c>
      <c r="E136" s="623" t="s">
        <v>211</v>
      </c>
      <c r="F136" s="624">
        <v>55000</v>
      </c>
      <c r="G136" s="624">
        <v>55000</v>
      </c>
      <c r="H136" s="624"/>
      <c r="I136" s="625"/>
      <c r="J136" s="626" t="s">
        <v>212</v>
      </c>
    </row>
    <row r="137" spans="1:245" ht="56.25" x14ac:dyDescent="0.2">
      <c r="B137" s="228"/>
      <c r="C137" s="229"/>
      <c r="D137" s="627" t="s">
        <v>49</v>
      </c>
      <c r="E137" s="628" t="s">
        <v>217</v>
      </c>
      <c r="F137" s="629">
        <v>156000</v>
      </c>
      <c r="G137" s="629">
        <v>156000</v>
      </c>
      <c r="H137" s="629"/>
      <c r="I137" s="630"/>
      <c r="J137" s="631" t="s">
        <v>212</v>
      </c>
    </row>
    <row r="138" spans="1:245" ht="33.75" x14ac:dyDescent="0.2">
      <c r="B138" s="768" t="s">
        <v>117</v>
      </c>
      <c r="C138" s="762" t="s">
        <v>118</v>
      </c>
      <c r="D138" s="622" t="s">
        <v>63</v>
      </c>
      <c r="E138" s="623" t="s">
        <v>222</v>
      </c>
      <c r="F138" s="624">
        <v>15000</v>
      </c>
      <c r="G138" s="624">
        <v>15000</v>
      </c>
      <c r="H138" s="632"/>
      <c r="I138" s="632"/>
      <c r="J138" s="626" t="s">
        <v>212</v>
      </c>
    </row>
    <row r="139" spans="1:245" ht="33.75" x14ac:dyDescent="0.2">
      <c r="B139" s="768"/>
      <c r="C139" s="762"/>
      <c r="D139" s="622" t="s">
        <v>65</v>
      </c>
      <c r="E139" s="623" t="s">
        <v>223</v>
      </c>
      <c r="F139" s="624">
        <v>90000</v>
      </c>
      <c r="G139" s="624">
        <v>90000</v>
      </c>
      <c r="H139" s="632"/>
      <c r="I139" s="632"/>
      <c r="J139" s="626" t="s">
        <v>212</v>
      </c>
    </row>
    <row r="140" spans="1:245" ht="33.75" x14ac:dyDescent="0.2">
      <c r="B140" s="228"/>
      <c r="C140" s="229"/>
      <c r="D140" s="627" t="s">
        <v>57</v>
      </c>
      <c r="E140" s="628" t="s">
        <v>241</v>
      </c>
      <c r="F140" s="629">
        <v>25000</v>
      </c>
      <c r="G140" s="629">
        <f>F140</f>
        <v>25000</v>
      </c>
      <c r="H140" s="629"/>
      <c r="I140" s="629"/>
      <c r="J140" s="626" t="s">
        <v>212</v>
      </c>
    </row>
    <row r="141" spans="1:245" x14ac:dyDescent="0.2">
      <c r="B141" s="768" t="s">
        <v>125</v>
      </c>
      <c r="C141" s="762" t="s">
        <v>358</v>
      </c>
      <c r="D141" s="788" t="s">
        <v>61</v>
      </c>
      <c r="E141" s="794" t="s">
        <v>243</v>
      </c>
      <c r="F141" s="793">
        <v>375000</v>
      </c>
      <c r="G141" s="793">
        <v>375000</v>
      </c>
      <c r="H141" s="793"/>
      <c r="I141" s="793"/>
      <c r="J141" s="789" t="s">
        <v>212</v>
      </c>
    </row>
    <row r="142" spans="1:245" ht="19.5" customHeight="1" x14ac:dyDescent="0.2">
      <c r="B142" s="768"/>
      <c r="C142" s="762"/>
      <c r="D142" s="788"/>
      <c r="E142" s="794"/>
      <c r="F142" s="793"/>
      <c r="G142" s="793"/>
      <c r="H142" s="793"/>
      <c r="I142" s="793"/>
      <c r="J142" s="789"/>
    </row>
    <row r="143" spans="1:245" ht="45" x14ac:dyDescent="0.2">
      <c r="B143" s="768"/>
      <c r="C143" s="762"/>
      <c r="D143" s="790" t="s">
        <v>63</v>
      </c>
      <c r="E143" s="633" t="s">
        <v>244</v>
      </c>
      <c r="F143" s="635">
        <v>200000</v>
      </c>
      <c r="G143" s="635">
        <v>200000</v>
      </c>
      <c r="H143" s="791"/>
      <c r="I143" s="791"/>
      <c r="J143" s="792" t="s">
        <v>212</v>
      </c>
    </row>
    <row r="144" spans="1:245" ht="45" x14ac:dyDescent="0.2">
      <c r="B144" s="768"/>
      <c r="C144" s="762"/>
      <c r="D144" s="790"/>
      <c r="E144" s="633" t="s">
        <v>245</v>
      </c>
      <c r="F144" s="635">
        <v>35000</v>
      </c>
      <c r="G144" s="635">
        <v>35000</v>
      </c>
      <c r="H144" s="791"/>
      <c r="I144" s="791"/>
      <c r="J144" s="792"/>
    </row>
    <row r="145" spans="2:10" ht="33.75" x14ac:dyDescent="0.2">
      <c r="B145" s="762" t="s">
        <v>52</v>
      </c>
      <c r="C145" s="762" t="s">
        <v>53</v>
      </c>
      <c r="D145" s="788" t="s">
        <v>55</v>
      </c>
      <c r="E145" s="633" t="s">
        <v>258</v>
      </c>
      <c r="F145" s="791">
        <v>25000</v>
      </c>
      <c r="G145" s="791">
        <v>25000</v>
      </c>
      <c r="H145" s="791"/>
      <c r="I145" s="791"/>
      <c r="J145" s="789" t="s">
        <v>212</v>
      </c>
    </row>
    <row r="146" spans="2:10" ht="33.75" x14ac:dyDescent="0.2">
      <c r="B146" s="762"/>
      <c r="C146" s="762"/>
      <c r="D146" s="788"/>
      <c r="E146" s="633" t="s">
        <v>259</v>
      </c>
      <c r="F146" s="791"/>
      <c r="G146" s="791"/>
      <c r="H146" s="791"/>
      <c r="I146" s="791"/>
      <c r="J146" s="789"/>
    </row>
    <row r="147" spans="2:10" ht="29.25" x14ac:dyDescent="0.2">
      <c r="B147" s="768" t="s">
        <v>75</v>
      </c>
      <c r="C147" s="229"/>
      <c r="D147" s="627" t="s">
        <v>55</v>
      </c>
      <c r="E147" s="628" t="s">
        <v>285</v>
      </c>
      <c r="F147" s="629">
        <v>10000</v>
      </c>
      <c r="G147" s="629">
        <f>F147</f>
        <v>10000</v>
      </c>
      <c r="H147" s="629"/>
      <c r="I147" s="629"/>
      <c r="J147" s="636" t="s">
        <v>212</v>
      </c>
    </row>
    <row r="148" spans="2:10" ht="29.25" x14ac:dyDescent="0.2">
      <c r="B148" s="768"/>
      <c r="C148" s="229"/>
      <c r="D148" s="627" t="s">
        <v>57</v>
      </c>
      <c r="E148" s="628" t="s">
        <v>286</v>
      </c>
      <c r="F148" s="629">
        <v>11000</v>
      </c>
      <c r="G148" s="629">
        <f>F148</f>
        <v>11000</v>
      </c>
      <c r="H148" s="629"/>
      <c r="I148" s="629"/>
      <c r="J148" s="636" t="s">
        <v>212</v>
      </c>
    </row>
    <row r="149" spans="2:10" ht="56.25" x14ac:dyDescent="0.2">
      <c r="B149" s="768"/>
      <c r="C149" s="622" t="s">
        <v>289</v>
      </c>
      <c r="D149" s="622" t="s">
        <v>61</v>
      </c>
      <c r="E149" s="637" t="s">
        <v>290</v>
      </c>
      <c r="F149" s="791">
        <v>150000</v>
      </c>
      <c r="G149" s="791">
        <v>150000</v>
      </c>
      <c r="H149" s="791"/>
      <c r="I149" s="791"/>
      <c r="J149" s="792" t="s">
        <v>212</v>
      </c>
    </row>
    <row r="150" spans="2:10" ht="33.75" x14ac:dyDescent="0.2">
      <c r="B150" s="768"/>
      <c r="C150" s="622" t="s">
        <v>291</v>
      </c>
      <c r="D150" s="622" t="s">
        <v>63</v>
      </c>
      <c r="E150" s="637" t="s">
        <v>292</v>
      </c>
      <c r="F150" s="791">
        <v>6000</v>
      </c>
      <c r="G150" s="791">
        <v>6000</v>
      </c>
      <c r="H150" s="791"/>
      <c r="I150" s="791"/>
      <c r="J150" s="792"/>
    </row>
    <row r="151" spans="2:10" ht="45" x14ac:dyDescent="0.2">
      <c r="B151" s="228" t="s">
        <v>173</v>
      </c>
      <c r="C151" s="622" t="s">
        <v>325</v>
      </c>
      <c r="D151" s="622" t="s">
        <v>326</v>
      </c>
      <c r="E151" s="637" t="s">
        <v>327</v>
      </c>
      <c r="F151" s="638">
        <v>18000</v>
      </c>
      <c r="G151" s="638">
        <v>18000</v>
      </c>
      <c r="H151" s="638"/>
      <c r="I151" s="638"/>
      <c r="J151" s="626" t="s">
        <v>212</v>
      </c>
    </row>
    <row r="152" spans="2:10" ht="45" x14ac:dyDescent="0.2">
      <c r="B152" s="639"/>
      <c r="C152" s="640" t="s">
        <v>328</v>
      </c>
      <c r="D152" s="641" t="s">
        <v>329</v>
      </c>
      <c r="E152" s="628" t="s">
        <v>330</v>
      </c>
      <c r="F152" s="642">
        <v>155000</v>
      </c>
      <c r="G152" s="642">
        <v>25000</v>
      </c>
      <c r="H152" s="643">
        <f>F152-G152</f>
        <v>130000</v>
      </c>
      <c r="I152" s="644"/>
      <c r="J152" s="645" t="s">
        <v>212</v>
      </c>
    </row>
    <row r="153" spans="2:10" x14ac:dyDescent="0.2">
      <c r="F153" s="646">
        <f>SUM(F136:F152)</f>
        <v>1326000</v>
      </c>
      <c r="G153" s="646">
        <f>SUM(G136:G152)</f>
        <v>1196000</v>
      </c>
    </row>
  </sheetData>
  <sheetProtection selectLockedCells="1" selectUnlockedCells="1"/>
  <mergeCells count="107">
    <mergeCell ref="F149:F150"/>
    <mergeCell ref="G149:G150"/>
    <mergeCell ref="H149:H150"/>
    <mergeCell ref="D145:D146"/>
    <mergeCell ref="F145:F146"/>
    <mergeCell ref="G145:G146"/>
    <mergeCell ref="H145:H146"/>
    <mergeCell ref="J149:J150"/>
    <mergeCell ref="I149:I150"/>
    <mergeCell ref="J145:J146"/>
    <mergeCell ref="I145:I146"/>
    <mergeCell ref="B147:B150"/>
    <mergeCell ref="B120:B122"/>
    <mergeCell ref="C121:C122"/>
    <mergeCell ref="B125:C125"/>
    <mergeCell ref="C138:C139"/>
    <mergeCell ref="B138:B139"/>
    <mergeCell ref="B141:B144"/>
    <mergeCell ref="C145:C146"/>
    <mergeCell ref="B145:B146"/>
    <mergeCell ref="C92:C93"/>
    <mergeCell ref="E92:E93"/>
    <mergeCell ref="F92:F93"/>
    <mergeCell ref="G92:G93"/>
    <mergeCell ref="H92:H93"/>
    <mergeCell ref="A133:A135"/>
    <mergeCell ref="I92:I93"/>
    <mergeCell ref="J92:J93"/>
    <mergeCell ref="C95:C108"/>
    <mergeCell ref="G61:G62"/>
    <mergeCell ref="H61:H62"/>
    <mergeCell ref="I61:I62"/>
    <mergeCell ref="J61:J62"/>
    <mergeCell ref="A82:A90"/>
    <mergeCell ref="B82:B90"/>
    <mergeCell ref="C82:C85"/>
    <mergeCell ref="E86:E87"/>
    <mergeCell ref="F86:F87"/>
    <mergeCell ref="G86:G87"/>
    <mergeCell ref="A60:A80"/>
    <mergeCell ref="B60:B80"/>
    <mergeCell ref="C60:C76"/>
    <mergeCell ref="D61:D62"/>
    <mergeCell ref="E61:E62"/>
    <mergeCell ref="F61:F62"/>
    <mergeCell ref="H86:H87"/>
    <mergeCell ref="I86:I87"/>
    <mergeCell ref="J86:J87"/>
    <mergeCell ref="C87:C88"/>
    <mergeCell ref="C141:C144"/>
    <mergeCell ref="I143:I144"/>
    <mergeCell ref="C45:C56"/>
    <mergeCell ref="D48:D49"/>
    <mergeCell ref="E48:E49"/>
    <mergeCell ref="F42:F43"/>
    <mergeCell ref="G42:G43"/>
    <mergeCell ref="C17:C19"/>
    <mergeCell ref="B23:B40"/>
    <mergeCell ref="C23:C37"/>
    <mergeCell ref="B42:B57"/>
    <mergeCell ref="C42:C43"/>
    <mergeCell ref="B7:B20"/>
    <mergeCell ref="F48:F49"/>
    <mergeCell ref="G48:G49"/>
    <mergeCell ref="H48:H49"/>
    <mergeCell ref="I48:I49"/>
    <mergeCell ref="H42:H43"/>
    <mergeCell ref="I42:I43"/>
    <mergeCell ref="D46:D47"/>
    <mergeCell ref="E46:E47"/>
    <mergeCell ref="F46:F47"/>
    <mergeCell ref="G46:G47"/>
    <mergeCell ref="H46:H47"/>
    <mergeCell ref="J141:J142"/>
    <mergeCell ref="D143:D144"/>
    <mergeCell ref="H143:H144"/>
    <mergeCell ref="J143:J144"/>
    <mergeCell ref="I141:I142"/>
    <mergeCell ref="H141:H142"/>
    <mergeCell ref="D141:D142"/>
    <mergeCell ref="E141:E142"/>
    <mergeCell ref="F141:F142"/>
    <mergeCell ref="G141:G142"/>
    <mergeCell ref="A2:J2"/>
    <mergeCell ref="A4:A6"/>
    <mergeCell ref="B4:B6"/>
    <mergeCell ref="C4:C6"/>
    <mergeCell ref="D4:E4"/>
    <mergeCell ref="B131:I131"/>
    <mergeCell ref="B133:B135"/>
    <mergeCell ref="C133:C135"/>
    <mergeCell ref="D133:E133"/>
    <mergeCell ref="F133:I133"/>
    <mergeCell ref="J133:J135"/>
    <mergeCell ref="D134:D135"/>
    <mergeCell ref="E134:E135"/>
    <mergeCell ref="F134:F135"/>
    <mergeCell ref="F4:I4"/>
    <mergeCell ref="J4:J6"/>
    <mergeCell ref="D5:D6"/>
    <mergeCell ref="E5:E6"/>
    <mergeCell ref="F5:F6"/>
    <mergeCell ref="C8:C15"/>
    <mergeCell ref="J46:J47"/>
    <mergeCell ref="J48:J49"/>
    <mergeCell ref="I46:I47"/>
    <mergeCell ref="E42:E43"/>
  </mergeCells>
  <printOptions horizontalCentered="1"/>
  <pageMargins left="0.7" right="0.7" top="0.75" bottom="0.75" header="0.3" footer="0.3"/>
  <pageSetup paperSize="9" firstPageNumber="0" fitToHeight="0" orientation="landscape" horizontalDpi="300" verticalDpi="300" r:id="rId1"/>
  <headerFooter alignWithMargins="0">
    <oddFooter>&amp;R&amp;"Calibri,Standard"&amp;11&amp;P / &amp;N</oddFooter>
  </headerFooter>
  <rowBreaks count="7" manualBreakCount="7">
    <brk id="22" max="16383" man="1"/>
    <brk id="41" max="16383" man="1"/>
    <brk id="59" max="16383" man="1"/>
    <brk id="81" max="16383" man="1"/>
    <brk id="90" max="16383" man="1"/>
    <brk id="119" max="16383" man="1"/>
    <brk id="12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K805"/>
  <sheetViews>
    <sheetView showGridLines="0" view="pageBreakPreview" topLeftCell="A118" zoomScale="60" zoomScaleNormal="100" workbookViewId="0">
      <selection activeCell="W123" sqref="W123"/>
    </sheetView>
  </sheetViews>
  <sheetFormatPr defaultRowHeight="12.75" x14ac:dyDescent="0.2"/>
  <cols>
    <col min="1" max="1" width="9.140625" style="403"/>
    <col min="2" max="2" width="11.28515625" customWidth="1"/>
    <col min="3" max="3" width="14.5703125" style="403" customWidth="1"/>
    <col min="4" max="4" width="25" style="607" customWidth="1"/>
    <col min="5" max="5" width="21.5703125" style="428" customWidth="1"/>
    <col min="6" max="6" width="14.5703125" customWidth="1"/>
    <col min="7" max="7" width="12.7109375" bestFit="1" customWidth="1"/>
    <col min="8" max="8" width="14.42578125" bestFit="1" customWidth="1"/>
    <col min="9" max="9" width="12.7109375" bestFit="1" customWidth="1"/>
    <col min="10" max="10" width="14" customWidth="1"/>
    <col min="11" max="11" width="11.85546875" bestFit="1" customWidth="1"/>
  </cols>
  <sheetData>
    <row r="1" spans="1:245" ht="15.75" customHeight="1" x14ac:dyDescent="0.2">
      <c r="A1" s="766" t="s">
        <v>617</v>
      </c>
      <c r="B1" s="766"/>
      <c r="C1" s="766"/>
      <c r="D1" s="766"/>
      <c r="E1" s="766"/>
      <c r="F1" s="766"/>
      <c r="G1" s="766"/>
      <c r="H1" s="766"/>
      <c r="I1" s="766"/>
      <c r="J1" s="766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</row>
    <row r="2" spans="1:245" x14ac:dyDescent="0.2">
      <c r="A2" s="556"/>
      <c r="B2" s="7"/>
      <c r="C2" s="66"/>
      <c r="D2" s="122"/>
      <c r="E2" s="427"/>
      <c r="F2" s="5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</row>
    <row r="3" spans="1:245" s="68" customFormat="1" ht="12.75" customHeight="1" x14ac:dyDescent="0.2">
      <c r="A3" s="747" t="s">
        <v>37</v>
      </c>
      <c r="B3" s="783" t="s">
        <v>38</v>
      </c>
      <c r="C3" s="783" t="s">
        <v>39</v>
      </c>
      <c r="D3" s="756" t="s">
        <v>341</v>
      </c>
      <c r="E3" s="758"/>
      <c r="F3" s="756" t="s">
        <v>41</v>
      </c>
      <c r="G3" s="757"/>
      <c r="H3" s="757"/>
      <c r="I3" s="758"/>
      <c r="J3" s="783" t="s">
        <v>42</v>
      </c>
    </row>
    <row r="4" spans="1:245" s="68" customFormat="1" ht="11.25" customHeight="1" x14ac:dyDescent="0.2">
      <c r="A4" s="747"/>
      <c r="B4" s="784"/>
      <c r="C4" s="784"/>
      <c r="D4" s="608" t="s">
        <v>341</v>
      </c>
      <c r="E4" s="402" t="s">
        <v>342</v>
      </c>
      <c r="F4" s="11" t="s">
        <v>92</v>
      </c>
      <c r="G4" s="410"/>
      <c r="H4" s="13"/>
      <c r="I4" s="12"/>
      <c r="J4" s="784"/>
    </row>
    <row r="5" spans="1:245" s="68" customFormat="1" ht="11.25" x14ac:dyDescent="0.2">
      <c r="A5" s="747"/>
      <c r="B5" s="785"/>
      <c r="C5" s="785"/>
      <c r="D5" s="609"/>
      <c r="E5" s="411"/>
      <c r="F5" s="11"/>
      <c r="G5" s="11" t="s">
        <v>2</v>
      </c>
      <c r="H5" s="11" t="s">
        <v>4</v>
      </c>
      <c r="I5" s="11" t="s">
        <v>5</v>
      </c>
      <c r="J5" s="785"/>
    </row>
    <row r="7" spans="1:245" ht="67.5" x14ac:dyDescent="0.2">
      <c r="A7" s="272">
        <v>1</v>
      </c>
      <c r="B7" s="424" t="s">
        <v>466</v>
      </c>
      <c r="C7" s="498" t="s">
        <v>361</v>
      </c>
      <c r="D7" s="565" t="s">
        <v>360</v>
      </c>
      <c r="E7" s="237" t="s">
        <v>362</v>
      </c>
      <c r="F7" s="284">
        <v>3000</v>
      </c>
      <c r="G7" s="261"/>
      <c r="H7" s="257">
        <v>3000</v>
      </c>
      <c r="I7" s="290"/>
      <c r="J7" s="262"/>
    </row>
    <row r="8" spans="1:245" ht="22.5" x14ac:dyDescent="0.2">
      <c r="A8" s="272">
        <v>1</v>
      </c>
      <c r="B8" s="425"/>
      <c r="C8" s="498" t="s">
        <v>361</v>
      </c>
      <c r="D8" s="565" t="s">
        <v>363</v>
      </c>
      <c r="E8" s="237" t="s">
        <v>364</v>
      </c>
      <c r="F8" s="284">
        <v>4500</v>
      </c>
      <c r="G8" s="261"/>
      <c r="H8" s="257">
        <v>4500</v>
      </c>
      <c r="I8" s="290"/>
      <c r="J8" s="262"/>
    </row>
    <row r="9" spans="1:245" ht="45" x14ac:dyDescent="0.2">
      <c r="A9" s="272">
        <v>1</v>
      </c>
      <c r="B9" s="425"/>
      <c r="C9" s="498" t="s">
        <v>361</v>
      </c>
      <c r="D9" s="565" t="s">
        <v>365</v>
      </c>
      <c r="E9" s="237" t="s">
        <v>366</v>
      </c>
      <c r="F9" s="284">
        <v>800</v>
      </c>
      <c r="G9" s="261"/>
      <c r="H9" s="257">
        <v>800</v>
      </c>
      <c r="I9" s="291"/>
      <c r="J9" s="262"/>
    </row>
    <row r="10" spans="1:245" x14ac:dyDescent="0.2">
      <c r="A10" s="272">
        <v>1</v>
      </c>
      <c r="B10" s="425"/>
      <c r="C10" s="498" t="s">
        <v>368</v>
      </c>
      <c r="D10" s="566" t="s">
        <v>367</v>
      </c>
      <c r="E10" s="136"/>
      <c r="F10" s="285">
        <v>100</v>
      </c>
      <c r="G10" s="261"/>
      <c r="H10" s="292">
        <v>100</v>
      </c>
      <c r="I10" s="293"/>
      <c r="J10" s="262"/>
    </row>
    <row r="11" spans="1:245" ht="22.5" x14ac:dyDescent="0.2">
      <c r="A11" s="272">
        <v>1</v>
      </c>
      <c r="B11" s="425"/>
      <c r="C11" s="498" t="s">
        <v>368</v>
      </c>
      <c r="D11" s="566" t="s">
        <v>369</v>
      </c>
      <c r="E11" s="136" t="s">
        <v>370</v>
      </c>
      <c r="F11" s="285">
        <v>25</v>
      </c>
      <c r="G11" s="261"/>
      <c r="H11" s="292">
        <v>25</v>
      </c>
      <c r="I11" s="293"/>
      <c r="J11" s="262"/>
    </row>
    <row r="12" spans="1:245" x14ac:dyDescent="0.2">
      <c r="A12" s="272">
        <v>1</v>
      </c>
      <c r="B12" s="425"/>
      <c r="C12" s="498" t="s">
        <v>368</v>
      </c>
      <c r="D12" s="566" t="s">
        <v>371</v>
      </c>
      <c r="E12" s="136" t="s">
        <v>372</v>
      </c>
      <c r="F12" s="285">
        <v>30</v>
      </c>
      <c r="G12" s="261"/>
      <c r="H12" s="292">
        <v>30</v>
      </c>
      <c r="I12" s="294"/>
      <c r="J12" s="262"/>
    </row>
    <row r="13" spans="1:245" x14ac:dyDescent="0.2">
      <c r="A13" s="272">
        <v>1</v>
      </c>
      <c r="B13" s="425"/>
      <c r="C13" s="498" t="s">
        <v>368</v>
      </c>
      <c r="D13" s="566" t="s">
        <v>373</v>
      </c>
      <c r="E13" s="136" t="s">
        <v>374</v>
      </c>
      <c r="F13" s="285">
        <v>120</v>
      </c>
      <c r="G13" s="261"/>
      <c r="H13" s="292">
        <v>120</v>
      </c>
      <c r="I13" s="294"/>
      <c r="J13" s="262"/>
    </row>
    <row r="14" spans="1:245" x14ac:dyDescent="0.2">
      <c r="A14" s="272">
        <v>1</v>
      </c>
      <c r="B14" s="425"/>
      <c r="C14" s="498" t="s">
        <v>368</v>
      </c>
      <c r="D14" s="566" t="s">
        <v>375</v>
      </c>
      <c r="E14" s="136" t="s">
        <v>374</v>
      </c>
      <c r="F14" s="285">
        <v>80</v>
      </c>
      <c r="G14" s="261"/>
      <c r="H14" s="292">
        <v>80</v>
      </c>
      <c r="I14" s="294"/>
      <c r="J14" s="262"/>
    </row>
    <row r="15" spans="1:245" x14ac:dyDescent="0.2">
      <c r="A15" s="272">
        <v>1</v>
      </c>
      <c r="B15" s="425"/>
      <c r="C15" s="499" t="s">
        <v>377</v>
      </c>
      <c r="D15" s="567" t="s">
        <v>376</v>
      </c>
      <c r="E15" s="136" t="s">
        <v>378</v>
      </c>
      <c r="F15" s="284">
        <v>370</v>
      </c>
      <c r="G15" s="261"/>
      <c r="H15" s="257">
        <v>370</v>
      </c>
      <c r="I15" s="294"/>
      <c r="J15" s="262"/>
    </row>
    <row r="16" spans="1:245" ht="45" x14ac:dyDescent="0.2">
      <c r="A16" s="272">
        <v>1</v>
      </c>
      <c r="B16" s="425"/>
      <c r="C16" s="498" t="s">
        <v>380</v>
      </c>
      <c r="D16" s="566" t="s">
        <v>379</v>
      </c>
      <c r="E16" s="136" t="s">
        <v>381</v>
      </c>
      <c r="F16" s="284">
        <v>750</v>
      </c>
      <c r="G16" s="261"/>
      <c r="H16" s="257">
        <v>750</v>
      </c>
      <c r="I16" s="293"/>
      <c r="J16" s="262"/>
    </row>
    <row r="17" spans="1:10" ht="56.25" x14ac:dyDescent="0.2">
      <c r="A17" s="272">
        <v>1</v>
      </c>
      <c r="B17" s="425"/>
      <c r="C17" s="498" t="s">
        <v>383</v>
      </c>
      <c r="D17" s="566" t="s">
        <v>382</v>
      </c>
      <c r="E17" s="241" t="s">
        <v>384</v>
      </c>
      <c r="F17" s="284">
        <v>12000</v>
      </c>
      <c r="G17" s="261"/>
      <c r="H17" s="257">
        <v>12000</v>
      </c>
      <c r="I17" s="293"/>
      <c r="J17" s="262"/>
    </row>
    <row r="18" spans="1:10" ht="33.75" x14ac:dyDescent="0.2">
      <c r="A18" s="272">
        <v>1</v>
      </c>
      <c r="B18" s="425"/>
      <c r="C18" s="498" t="s">
        <v>386</v>
      </c>
      <c r="D18" s="566" t="s">
        <v>385</v>
      </c>
      <c r="E18" s="241" t="s">
        <v>387</v>
      </c>
      <c r="F18" s="284">
        <v>3000</v>
      </c>
      <c r="G18" s="261"/>
      <c r="H18" s="257">
        <v>3000</v>
      </c>
      <c r="I18" s="293"/>
      <c r="J18" s="262"/>
    </row>
    <row r="19" spans="1:10" ht="33.75" x14ac:dyDescent="0.2">
      <c r="A19" s="272">
        <v>1</v>
      </c>
      <c r="B19" s="425"/>
      <c r="C19" s="499" t="s">
        <v>389</v>
      </c>
      <c r="D19" s="567" t="s">
        <v>388</v>
      </c>
      <c r="E19" s="239" t="s">
        <v>390</v>
      </c>
      <c r="F19" s="284">
        <v>9000</v>
      </c>
      <c r="G19" s="261"/>
      <c r="H19" s="257">
        <v>9000</v>
      </c>
      <c r="I19" s="293"/>
      <c r="J19" s="262"/>
    </row>
    <row r="20" spans="1:10" ht="112.5" x14ac:dyDescent="0.2">
      <c r="A20" s="273">
        <v>1</v>
      </c>
      <c r="B20" s="425"/>
      <c r="C20" s="500" t="s">
        <v>389</v>
      </c>
      <c r="D20" s="568" t="s">
        <v>391</v>
      </c>
      <c r="E20" s="242" t="s">
        <v>392</v>
      </c>
      <c r="F20" s="286">
        <v>8500</v>
      </c>
      <c r="G20" s="261"/>
      <c r="H20" s="295">
        <v>8500</v>
      </c>
      <c r="I20" s="293"/>
      <c r="J20" s="262"/>
    </row>
    <row r="21" spans="1:10" ht="112.5" x14ac:dyDescent="0.2">
      <c r="A21" s="274">
        <v>1</v>
      </c>
      <c r="B21" s="425"/>
      <c r="C21" s="500" t="s">
        <v>389</v>
      </c>
      <c r="D21" s="567" t="s">
        <v>394</v>
      </c>
      <c r="E21" s="242" t="s">
        <v>392</v>
      </c>
      <c r="F21" s="286"/>
      <c r="G21" s="261"/>
      <c r="H21" s="295"/>
      <c r="I21" s="296"/>
      <c r="J21" s="262"/>
    </row>
    <row r="22" spans="1:10" ht="112.5" x14ac:dyDescent="0.2">
      <c r="A22" s="274">
        <v>1</v>
      </c>
      <c r="B22" s="425"/>
      <c r="C22" s="500" t="s">
        <v>389</v>
      </c>
      <c r="D22" s="567" t="s">
        <v>395</v>
      </c>
      <c r="E22" s="242" t="s">
        <v>392</v>
      </c>
      <c r="F22" s="286"/>
      <c r="G22" s="261"/>
      <c r="H22" s="295"/>
      <c r="I22" s="296"/>
      <c r="J22" s="262"/>
    </row>
    <row r="23" spans="1:10" ht="112.5" x14ac:dyDescent="0.2">
      <c r="A23" s="274">
        <v>1</v>
      </c>
      <c r="B23" s="425"/>
      <c r="C23" s="500" t="s">
        <v>389</v>
      </c>
      <c r="D23" s="567" t="s">
        <v>396</v>
      </c>
      <c r="E23" s="242" t="s">
        <v>392</v>
      </c>
      <c r="F23" s="286"/>
      <c r="G23" s="261"/>
      <c r="H23" s="295"/>
      <c r="I23" s="296"/>
      <c r="J23" s="262"/>
    </row>
    <row r="24" spans="1:10" ht="112.5" x14ac:dyDescent="0.2">
      <c r="A24" s="274">
        <v>1</v>
      </c>
      <c r="B24" s="425"/>
      <c r="C24" s="500" t="s">
        <v>389</v>
      </c>
      <c r="D24" s="567" t="s">
        <v>397</v>
      </c>
      <c r="E24" s="242" t="s">
        <v>392</v>
      </c>
      <c r="F24" s="286"/>
      <c r="G24" s="261"/>
      <c r="H24" s="295"/>
      <c r="I24" s="296"/>
      <c r="J24" s="262"/>
    </row>
    <row r="25" spans="1:10" ht="112.5" x14ac:dyDescent="0.2">
      <c r="A25" s="274">
        <v>1</v>
      </c>
      <c r="B25" s="425"/>
      <c r="C25" s="500" t="s">
        <v>389</v>
      </c>
      <c r="D25" s="567" t="s">
        <v>398</v>
      </c>
      <c r="E25" s="242" t="s">
        <v>392</v>
      </c>
      <c r="F25" s="286"/>
      <c r="G25" s="261"/>
      <c r="H25" s="295"/>
      <c r="I25" s="296"/>
      <c r="J25" s="262"/>
    </row>
    <row r="26" spans="1:10" ht="112.5" x14ac:dyDescent="0.2">
      <c r="A26" s="274">
        <v>1</v>
      </c>
      <c r="B26" s="425"/>
      <c r="C26" s="500" t="s">
        <v>389</v>
      </c>
      <c r="D26" s="567" t="s">
        <v>399</v>
      </c>
      <c r="E26" s="242" t="s">
        <v>392</v>
      </c>
      <c r="F26" s="286"/>
      <c r="G26" s="261"/>
      <c r="H26" s="295"/>
      <c r="I26" s="296"/>
      <c r="J26" s="262"/>
    </row>
    <row r="27" spans="1:10" ht="112.5" x14ac:dyDescent="0.2">
      <c r="A27" s="274">
        <v>1</v>
      </c>
      <c r="B27" s="425"/>
      <c r="C27" s="500" t="s">
        <v>389</v>
      </c>
      <c r="D27" s="567" t="s">
        <v>400</v>
      </c>
      <c r="E27" s="242" t="s">
        <v>392</v>
      </c>
      <c r="F27" s="286"/>
      <c r="G27" s="261"/>
      <c r="H27" s="295"/>
      <c r="I27" s="296"/>
      <c r="J27" s="262"/>
    </row>
    <row r="28" spans="1:10" ht="78.75" x14ac:dyDescent="0.2">
      <c r="A28" s="275">
        <v>1</v>
      </c>
      <c r="B28" s="425"/>
      <c r="C28" s="500" t="s">
        <v>389</v>
      </c>
      <c r="D28" s="567" t="s">
        <v>401</v>
      </c>
      <c r="E28" s="239" t="s">
        <v>402</v>
      </c>
      <c r="F28" s="284">
        <v>4000</v>
      </c>
      <c r="G28" s="261"/>
      <c r="H28" s="257">
        <v>4000</v>
      </c>
      <c r="I28" s="296"/>
      <c r="J28" s="262"/>
    </row>
    <row r="29" spans="1:10" ht="90" x14ac:dyDescent="0.2">
      <c r="A29" s="275">
        <v>1</v>
      </c>
      <c r="B29" s="425"/>
      <c r="C29" s="500" t="s">
        <v>404</v>
      </c>
      <c r="D29" s="567" t="s">
        <v>403</v>
      </c>
      <c r="E29" s="241" t="s">
        <v>405</v>
      </c>
      <c r="F29" s="284">
        <v>18000</v>
      </c>
      <c r="G29" s="261"/>
      <c r="H29" s="257">
        <v>18000</v>
      </c>
      <c r="I29" s="257"/>
      <c r="J29" s="134" t="s">
        <v>406</v>
      </c>
    </row>
    <row r="30" spans="1:10" s="336" customFormat="1" ht="11.25" x14ac:dyDescent="0.2">
      <c r="A30" s="276">
        <v>1</v>
      </c>
      <c r="B30" s="425"/>
      <c r="C30" s="498" t="s">
        <v>361</v>
      </c>
      <c r="D30" s="567" t="s">
        <v>407</v>
      </c>
      <c r="E30" s="136" t="s">
        <v>408</v>
      </c>
      <c r="F30" s="284">
        <v>1100</v>
      </c>
      <c r="G30" s="293"/>
      <c r="H30" s="257">
        <v>1100</v>
      </c>
      <c r="I30" s="257"/>
      <c r="J30" s="134"/>
    </row>
    <row r="31" spans="1:10" ht="45" x14ac:dyDescent="0.2">
      <c r="A31" s="276">
        <v>1</v>
      </c>
      <c r="B31" s="425"/>
      <c r="C31" s="498" t="s">
        <v>383</v>
      </c>
      <c r="D31" s="567" t="s">
        <v>409</v>
      </c>
      <c r="E31" s="241" t="s">
        <v>410</v>
      </c>
      <c r="F31" s="284">
        <v>7000</v>
      </c>
      <c r="G31" s="261"/>
      <c r="H31" s="257">
        <v>7000</v>
      </c>
      <c r="I31" s="257"/>
      <c r="J31" s="134"/>
    </row>
    <row r="32" spans="1:10" x14ac:dyDescent="0.2">
      <c r="A32" s="277">
        <v>1</v>
      </c>
      <c r="B32" s="425"/>
      <c r="C32" s="501" t="s">
        <v>383</v>
      </c>
      <c r="D32" s="568" t="s">
        <v>411</v>
      </c>
      <c r="E32" s="247" t="s">
        <v>412</v>
      </c>
      <c r="F32" s="287">
        <v>8000</v>
      </c>
      <c r="G32" s="261"/>
      <c r="H32" s="257">
        <v>8000</v>
      </c>
      <c r="I32" s="257"/>
      <c r="J32" s="134"/>
    </row>
    <row r="33" spans="1:10" ht="22.5" x14ac:dyDescent="0.2">
      <c r="A33" s="272">
        <v>1</v>
      </c>
      <c r="B33" s="425"/>
      <c r="C33" s="498" t="s">
        <v>414</v>
      </c>
      <c r="D33" s="567" t="s">
        <v>413</v>
      </c>
      <c r="E33" s="249" t="s">
        <v>415</v>
      </c>
      <c r="F33" s="284">
        <v>3000</v>
      </c>
      <c r="G33" s="261"/>
      <c r="H33" s="257">
        <v>3000</v>
      </c>
      <c r="I33" s="257"/>
      <c r="J33" s="259"/>
    </row>
    <row r="34" spans="1:10" ht="45" x14ac:dyDescent="0.2">
      <c r="A34" s="272">
        <v>2</v>
      </c>
      <c r="B34" s="425"/>
      <c r="C34" s="498" t="s">
        <v>417</v>
      </c>
      <c r="D34" s="566" t="s">
        <v>416</v>
      </c>
      <c r="E34" s="136" t="s">
        <v>418</v>
      </c>
      <c r="F34" s="284">
        <v>12000</v>
      </c>
      <c r="G34" s="297"/>
      <c r="H34" s="261"/>
      <c r="I34" s="257">
        <v>12000</v>
      </c>
      <c r="J34" s="262"/>
    </row>
    <row r="35" spans="1:10" ht="33.75" x14ac:dyDescent="0.2">
      <c r="A35" s="278">
        <v>2</v>
      </c>
      <c r="B35" s="425"/>
      <c r="C35" s="502" t="s">
        <v>386</v>
      </c>
      <c r="D35" s="569" t="s">
        <v>419</v>
      </c>
      <c r="E35" s="251" t="s">
        <v>420</v>
      </c>
      <c r="F35" s="288">
        <v>2500</v>
      </c>
      <c r="G35" s="297"/>
      <c r="H35" s="261"/>
      <c r="I35" s="257">
        <v>2500</v>
      </c>
      <c r="J35" s="262"/>
    </row>
    <row r="36" spans="1:10" ht="78.75" x14ac:dyDescent="0.2">
      <c r="A36" s="272">
        <v>2</v>
      </c>
      <c r="B36" s="425"/>
      <c r="C36" s="499" t="s">
        <v>389</v>
      </c>
      <c r="D36" s="570" t="s">
        <v>421</v>
      </c>
      <c r="E36" s="239" t="s">
        <v>422</v>
      </c>
      <c r="F36" s="284">
        <v>29000</v>
      </c>
      <c r="G36" s="257"/>
      <c r="H36" s="261"/>
      <c r="I36" s="257">
        <v>29000</v>
      </c>
      <c r="J36" s="134"/>
    </row>
    <row r="37" spans="1:10" ht="22.5" x14ac:dyDescent="0.2">
      <c r="A37" s="272">
        <v>2</v>
      </c>
      <c r="B37" s="425"/>
      <c r="C37" s="500" t="s">
        <v>424</v>
      </c>
      <c r="D37" s="567" t="s">
        <v>423</v>
      </c>
      <c r="E37" s="239" t="s">
        <v>425</v>
      </c>
      <c r="F37" s="284">
        <v>12000</v>
      </c>
      <c r="G37" s="257"/>
      <c r="H37" s="261"/>
      <c r="I37" s="257">
        <v>12000</v>
      </c>
      <c r="J37" s="134"/>
    </row>
    <row r="38" spans="1:10" ht="33.75" x14ac:dyDescent="0.2">
      <c r="A38" s="276">
        <v>2</v>
      </c>
      <c r="B38" s="425"/>
      <c r="C38" s="498" t="s">
        <v>383</v>
      </c>
      <c r="D38" s="567" t="s">
        <v>426</v>
      </c>
      <c r="E38" s="241" t="s">
        <v>427</v>
      </c>
      <c r="F38" s="284">
        <v>8000</v>
      </c>
      <c r="G38" s="257"/>
      <c r="H38" s="261"/>
      <c r="I38" s="257">
        <v>8000</v>
      </c>
      <c r="J38" s="134"/>
    </row>
    <row r="39" spans="1:10" ht="22.5" x14ac:dyDescent="0.2">
      <c r="A39" s="276">
        <v>2</v>
      </c>
      <c r="B39" s="425"/>
      <c r="C39" s="498" t="s">
        <v>386</v>
      </c>
      <c r="D39" s="567" t="s">
        <v>428</v>
      </c>
      <c r="E39" s="249" t="s">
        <v>429</v>
      </c>
      <c r="F39" s="284">
        <v>600</v>
      </c>
      <c r="G39" s="257"/>
      <c r="H39" s="261"/>
      <c r="I39" s="257">
        <v>600</v>
      </c>
      <c r="J39" s="134"/>
    </row>
    <row r="40" spans="1:10" x14ac:dyDescent="0.2">
      <c r="A40" s="276">
        <v>2</v>
      </c>
      <c r="B40" s="425"/>
      <c r="C40" s="498" t="s">
        <v>386</v>
      </c>
      <c r="D40" s="567" t="s">
        <v>430</v>
      </c>
      <c r="E40" s="249" t="s">
        <v>431</v>
      </c>
      <c r="F40" s="284">
        <v>200</v>
      </c>
      <c r="G40" s="257"/>
      <c r="H40" s="261"/>
      <c r="I40" s="257">
        <v>200</v>
      </c>
      <c r="J40" s="259"/>
    </row>
    <row r="41" spans="1:10" ht="22.5" x14ac:dyDescent="0.2">
      <c r="A41" s="279">
        <v>3</v>
      </c>
      <c r="B41" s="425"/>
      <c r="C41" s="500" t="s">
        <v>433</v>
      </c>
      <c r="D41" s="567" t="s">
        <v>432</v>
      </c>
      <c r="E41" s="136" t="s">
        <v>412</v>
      </c>
      <c r="F41" s="284">
        <v>180</v>
      </c>
      <c r="G41" s="257"/>
      <c r="H41" s="257"/>
      <c r="I41" s="257">
        <v>180</v>
      </c>
      <c r="J41" s="134"/>
    </row>
    <row r="42" spans="1:10" ht="45" x14ac:dyDescent="0.2">
      <c r="A42" s="276">
        <v>3</v>
      </c>
      <c r="B42" s="425"/>
      <c r="C42" s="498" t="s">
        <v>383</v>
      </c>
      <c r="D42" s="567" t="s">
        <v>434</v>
      </c>
      <c r="E42" s="249" t="s">
        <v>435</v>
      </c>
      <c r="F42" s="284">
        <v>8000</v>
      </c>
      <c r="G42" s="257"/>
      <c r="H42" s="257"/>
      <c r="I42" s="257">
        <v>8000</v>
      </c>
      <c r="J42" s="134"/>
    </row>
    <row r="43" spans="1:10" x14ac:dyDescent="0.2">
      <c r="A43" s="280" t="s">
        <v>436</v>
      </c>
      <c r="B43" s="425"/>
      <c r="C43" s="503" t="s">
        <v>383</v>
      </c>
      <c r="D43" s="571" t="s">
        <v>437</v>
      </c>
      <c r="E43" s="253" t="s">
        <v>438</v>
      </c>
      <c r="F43" s="284">
        <v>12000</v>
      </c>
      <c r="G43" s="261"/>
      <c r="H43" s="298">
        <v>12000</v>
      </c>
      <c r="I43" s="299"/>
      <c r="J43" s="262"/>
    </row>
    <row r="44" spans="1:10" ht="22.5" x14ac:dyDescent="0.2">
      <c r="A44" s="272" t="s">
        <v>436</v>
      </c>
      <c r="B44" s="425"/>
      <c r="C44" s="498" t="s">
        <v>386</v>
      </c>
      <c r="D44" s="566" t="s">
        <v>439</v>
      </c>
      <c r="E44" s="254" t="s">
        <v>440</v>
      </c>
      <c r="F44" s="284">
        <v>2500</v>
      </c>
      <c r="G44" s="261"/>
      <c r="H44" s="257">
        <v>2500</v>
      </c>
      <c r="I44" s="300"/>
      <c r="J44" s="262"/>
    </row>
    <row r="45" spans="1:10" ht="45" x14ac:dyDescent="0.2">
      <c r="A45" s="272" t="s">
        <v>436</v>
      </c>
      <c r="B45" s="425"/>
      <c r="C45" s="498" t="s">
        <v>386</v>
      </c>
      <c r="D45" s="566" t="s">
        <v>441</v>
      </c>
      <c r="E45" s="241" t="s">
        <v>442</v>
      </c>
      <c r="F45" s="284">
        <v>3000</v>
      </c>
      <c r="G45" s="261"/>
      <c r="H45" s="257">
        <v>3000</v>
      </c>
      <c r="I45" s="257"/>
      <c r="J45" s="134"/>
    </row>
    <row r="46" spans="1:10" ht="90" x14ac:dyDescent="0.2">
      <c r="A46" s="275" t="s">
        <v>436</v>
      </c>
      <c r="B46" s="425"/>
      <c r="C46" s="504" t="s">
        <v>424</v>
      </c>
      <c r="D46" s="568" t="s">
        <v>443</v>
      </c>
      <c r="E46" s="247" t="s">
        <v>444</v>
      </c>
      <c r="F46" s="287">
        <v>100000</v>
      </c>
      <c r="G46" s="261"/>
      <c r="H46" s="257">
        <v>100000</v>
      </c>
      <c r="I46" s="257"/>
      <c r="J46" s="134" t="s">
        <v>445</v>
      </c>
    </row>
    <row r="47" spans="1:10" ht="22.5" x14ac:dyDescent="0.2">
      <c r="A47" s="281" t="s">
        <v>436</v>
      </c>
      <c r="B47" s="425"/>
      <c r="C47" s="505" t="s">
        <v>404</v>
      </c>
      <c r="D47" s="572" t="s">
        <v>446</v>
      </c>
      <c r="E47" s="256" t="s">
        <v>447</v>
      </c>
      <c r="F47" s="289">
        <v>4000</v>
      </c>
      <c r="G47" s="261"/>
      <c r="H47" s="257">
        <v>4000</v>
      </c>
      <c r="I47" s="257"/>
      <c r="J47" s="134"/>
    </row>
    <row r="48" spans="1:10" ht="78.75" x14ac:dyDescent="0.2">
      <c r="A48" s="282" t="s">
        <v>436</v>
      </c>
      <c r="B48" s="425"/>
      <c r="C48" s="505" t="s">
        <v>424</v>
      </c>
      <c r="D48" s="572" t="s">
        <v>448</v>
      </c>
      <c r="E48" s="258" t="s">
        <v>449</v>
      </c>
      <c r="F48" s="289">
        <v>20000</v>
      </c>
      <c r="G48" s="261"/>
      <c r="H48" s="257">
        <v>20000</v>
      </c>
      <c r="I48" s="257"/>
      <c r="J48" s="258" t="s">
        <v>450</v>
      </c>
    </row>
    <row r="49" spans="1:10" ht="22.5" x14ac:dyDescent="0.2">
      <c r="A49" s="281" t="s">
        <v>436</v>
      </c>
      <c r="B49" s="425"/>
      <c r="C49" s="506" t="s">
        <v>414</v>
      </c>
      <c r="D49" s="572" t="s">
        <v>413</v>
      </c>
      <c r="E49" s="258" t="s">
        <v>451</v>
      </c>
      <c r="F49" s="289">
        <v>3000</v>
      </c>
      <c r="G49" s="261"/>
      <c r="H49" s="257">
        <v>3000</v>
      </c>
      <c r="I49" s="257"/>
      <c r="J49" s="259"/>
    </row>
    <row r="50" spans="1:10" ht="22.5" x14ac:dyDescent="0.2">
      <c r="A50" s="281" t="s">
        <v>436</v>
      </c>
      <c r="B50" s="425"/>
      <c r="C50" s="506" t="s">
        <v>453</v>
      </c>
      <c r="D50" s="572" t="s">
        <v>452</v>
      </c>
      <c r="E50" s="258" t="s">
        <v>454</v>
      </c>
      <c r="F50" s="289">
        <v>6000</v>
      </c>
      <c r="G50" s="261"/>
      <c r="H50" s="257">
        <v>6000</v>
      </c>
      <c r="I50" s="257"/>
      <c r="J50" s="259"/>
    </row>
    <row r="51" spans="1:10" ht="22.5" x14ac:dyDescent="0.2">
      <c r="A51" s="281" t="s">
        <v>455</v>
      </c>
      <c r="B51" s="425"/>
      <c r="C51" s="506" t="s">
        <v>386</v>
      </c>
      <c r="D51" s="573" t="s">
        <v>456</v>
      </c>
      <c r="E51" s="260" t="s">
        <v>457</v>
      </c>
      <c r="F51" s="289">
        <v>7000</v>
      </c>
      <c r="G51" s="261"/>
      <c r="H51" s="261"/>
      <c r="I51" s="257">
        <v>7000</v>
      </c>
      <c r="J51" s="262"/>
    </row>
    <row r="52" spans="1:10" x14ac:dyDescent="0.2">
      <c r="A52" s="281" t="s">
        <v>455</v>
      </c>
      <c r="B52" s="425"/>
      <c r="C52" s="505" t="s">
        <v>404</v>
      </c>
      <c r="D52" s="572" t="s">
        <v>458</v>
      </c>
      <c r="E52" s="256" t="s">
        <v>425</v>
      </c>
      <c r="F52" s="289">
        <v>3000</v>
      </c>
      <c r="G52" s="257"/>
      <c r="H52" s="261"/>
      <c r="I52" s="257">
        <v>3000</v>
      </c>
      <c r="J52" s="134"/>
    </row>
    <row r="53" spans="1:10" ht="45" x14ac:dyDescent="0.2">
      <c r="A53" s="281" t="s">
        <v>455</v>
      </c>
      <c r="B53" s="425"/>
      <c r="C53" s="505" t="s">
        <v>424</v>
      </c>
      <c r="D53" s="572" t="s">
        <v>459</v>
      </c>
      <c r="E53" s="260" t="s">
        <v>460</v>
      </c>
      <c r="F53" s="289">
        <v>60000</v>
      </c>
      <c r="G53" s="257"/>
      <c r="H53" s="261"/>
      <c r="I53" s="257">
        <v>60000</v>
      </c>
      <c r="J53" s="134" t="s">
        <v>461</v>
      </c>
    </row>
    <row r="54" spans="1:10" ht="22.5" x14ac:dyDescent="0.2">
      <c r="A54" s="281" t="s">
        <v>455</v>
      </c>
      <c r="B54" s="425"/>
      <c r="C54" s="506" t="s">
        <v>414</v>
      </c>
      <c r="D54" s="572" t="s">
        <v>462</v>
      </c>
      <c r="E54" s="258" t="s">
        <v>463</v>
      </c>
      <c r="F54" s="289">
        <v>15000</v>
      </c>
      <c r="G54" s="257"/>
      <c r="H54" s="261"/>
      <c r="I54" s="257">
        <v>15000</v>
      </c>
      <c r="J54" s="259"/>
    </row>
    <row r="55" spans="1:10" x14ac:dyDescent="0.2">
      <c r="A55" s="281" t="s">
        <v>464</v>
      </c>
      <c r="B55" s="425"/>
      <c r="C55" s="505" t="s">
        <v>404</v>
      </c>
      <c r="D55" s="572" t="s">
        <v>465</v>
      </c>
      <c r="E55" s="256" t="s">
        <v>425</v>
      </c>
      <c r="F55" s="289">
        <v>3000</v>
      </c>
      <c r="G55" s="257"/>
      <c r="H55" s="257"/>
      <c r="I55" s="257">
        <v>3000</v>
      </c>
      <c r="J55" s="134"/>
    </row>
    <row r="56" spans="1:10" ht="45" x14ac:dyDescent="0.2">
      <c r="A56" s="380">
        <v>1</v>
      </c>
      <c r="B56" s="425"/>
      <c r="C56" s="381" t="s">
        <v>897</v>
      </c>
      <c r="D56" s="387" t="s">
        <v>904</v>
      </c>
      <c r="E56" s="382" t="s">
        <v>903</v>
      </c>
      <c r="F56" s="384">
        <v>220000</v>
      </c>
      <c r="G56" s="385"/>
      <c r="H56" s="384">
        <v>220000</v>
      </c>
      <c r="I56" s="385"/>
      <c r="J56" s="385"/>
    </row>
    <row r="57" spans="1:10" ht="22.5" x14ac:dyDescent="0.2">
      <c r="A57" s="380">
        <v>1</v>
      </c>
      <c r="B57" s="425"/>
      <c r="C57" s="381" t="s">
        <v>897</v>
      </c>
      <c r="D57" s="387" t="s">
        <v>902</v>
      </c>
      <c r="E57" s="382" t="s">
        <v>679</v>
      </c>
      <c r="F57" s="384">
        <v>120000</v>
      </c>
      <c r="G57" s="385"/>
      <c r="H57" s="384">
        <v>120000</v>
      </c>
      <c r="I57" s="385"/>
      <c r="J57" s="385"/>
    </row>
    <row r="58" spans="1:10" ht="22.5" x14ac:dyDescent="0.2">
      <c r="A58" s="380">
        <v>1</v>
      </c>
      <c r="B58" s="425"/>
      <c r="C58" s="381" t="s">
        <v>897</v>
      </c>
      <c r="D58" s="387" t="s">
        <v>901</v>
      </c>
      <c r="E58" s="382" t="s">
        <v>679</v>
      </c>
      <c r="F58" s="384">
        <v>140000</v>
      </c>
      <c r="G58" s="385"/>
      <c r="H58" s="384">
        <v>140000</v>
      </c>
      <c r="I58" s="385"/>
      <c r="J58" s="385"/>
    </row>
    <row r="59" spans="1:10" ht="22.5" x14ac:dyDescent="0.2">
      <c r="A59" s="381">
        <v>2</v>
      </c>
      <c r="B59" s="425"/>
      <c r="C59" s="381" t="s">
        <v>897</v>
      </c>
      <c r="D59" s="387" t="s">
        <v>900</v>
      </c>
      <c r="E59" s="383" t="s">
        <v>899</v>
      </c>
      <c r="F59" s="384">
        <v>350000</v>
      </c>
      <c r="G59" s="384"/>
      <c r="H59" s="385"/>
      <c r="I59" s="384">
        <v>350000</v>
      </c>
      <c r="J59" s="385"/>
    </row>
    <row r="60" spans="1:10" ht="22.5" x14ac:dyDescent="0.2">
      <c r="A60" s="381">
        <v>1</v>
      </c>
      <c r="B60" s="425"/>
      <c r="C60" s="381" t="s">
        <v>897</v>
      </c>
      <c r="D60" s="574" t="s">
        <v>898</v>
      </c>
      <c r="E60" s="382" t="s">
        <v>679</v>
      </c>
      <c r="F60" s="384">
        <v>120000</v>
      </c>
      <c r="G60" s="385"/>
      <c r="H60" s="384">
        <v>120000</v>
      </c>
      <c r="I60" s="385"/>
      <c r="J60" s="385"/>
    </row>
    <row r="61" spans="1:10" ht="22.5" x14ac:dyDescent="0.2">
      <c r="A61" s="380">
        <v>1</v>
      </c>
      <c r="B61" s="425"/>
      <c r="C61" s="381" t="s">
        <v>897</v>
      </c>
      <c r="D61" s="387" t="s">
        <v>896</v>
      </c>
      <c r="E61" s="383" t="s">
        <v>895</v>
      </c>
      <c r="F61" s="389"/>
      <c r="G61" s="385"/>
      <c r="H61" s="385"/>
      <c r="I61" s="385"/>
      <c r="J61" s="389" t="s">
        <v>541</v>
      </c>
    </row>
    <row r="62" spans="1:10" s="133" customFormat="1" ht="22.5" x14ac:dyDescent="0.2">
      <c r="A62" s="390">
        <v>1</v>
      </c>
      <c r="B62" s="425"/>
      <c r="C62" s="390" t="s">
        <v>1007</v>
      </c>
      <c r="D62" s="575" t="s">
        <v>1020</v>
      </c>
      <c r="E62" s="390" t="s">
        <v>994</v>
      </c>
      <c r="F62" s="392">
        <v>320</v>
      </c>
      <c r="G62" s="392"/>
      <c r="H62" s="392">
        <v>320</v>
      </c>
      <c r="I62" s="393"/>
      <c r="J62" s="393"/>
    </row>
    <row r="63" spans="1:10" s="133" customFormat="1" ht="22.5" x14ac:dyDescent="0.2">
      <c r="A63" s="390">
        <v>1</v>
      </c>
      <c r="B63" s="425"/>
      <c r="C63" s="390" t="s">
        <v>1007</v>
      </c>
      <c r="D63" s="575" t="s">
        <v>1019</v>
      </c>
      <c r="E63" s="390" t="s">
        <v>994</v>
      </c>
      <c r="F63" s="392">
        <v>320</v>
      </c>
      <c r="G63" s="392"/>
      <c r="H63" s="392">
        <v>320</v>
      </c>
      <c r="I63" s="393"/>
      <c r="J63" s="393"/>
    </row>
    <row r="64" spans="1:10" s="133" customFormat="1" ht="33.75" x14ac:dyDescent="0.2">
      <c r="A64" s="390">
        <v>1</v>
      </c>
      <c r="B64" s="425"/>
      <c r="C64" s="390" t="s">
        <v>1007</v>
      </c>
      <c r="D64" s="576" t="s">
        <v>1018</v>
      </c>
      <c r="E64" s="390" t="s">
        <v>994</v>
      </c>
      <c r="F64" s="392">
        <v>140</v>
      </c>
      <c r="G64" s="392"/>
      <c r="H64" s="392">
        <v>140</v>
      </c>
      <c r="I64" s="393"/>
      <c r="J64" s="393"/>
    </row>
    <row r="65" spans="1:10" s="133" customFormat="1" ht="33.75" x14ac:dyDescent="0.2">
      <c r="A65" s="390">
        <v>1</v>
      </c>
      <c r="B65" s="425"/>
      <c r="C65" s="390" t="s">
        <v>1007</v>
      </c>
      <c r="D65" s="576" t="s">
        <v>1017</v>
      </c>
      <c r="E65" s="390" t="s">
        <v>994</v>
      </c>
      <c r="F65" s="392">
        <v>140</v>
      </c>
      <c r="G65" s="392"/>
      <c r="H65" s="392">
        <v>140</v>
      </c>
      <c r="I65" s="393"/>
      <c r="J65" s="393"/>
    </row>
    <row r="66" spans="1:10" s="133" customFormat="1" ht="22.5" x14ac:dyDescent="0.2">
      <c r="A66" s="390">
        <v>1</v>
      </c>
      <c r="B66" s="425"/>
      <c r="C66" s="390" t="s">
        <v>1007</v>
      </c>
      <c r="D66" s="575" t="s">
        <v>1010</v>
      </c>
      <c r="E66" s="390" t="s">
        <v>994</v>
      </c>
      <c r="F66" s="392">
        <v>25000</v>
      </c>
      <c r="G66" s="392"/>
      <c r="H66" s="392">
        <v>25000</v>
      </c>
      <c r="I66" s="393"/>
      <c r="J66" s="393"/>
    </row>
    <row r="67" spans="1:10" s="133" customFormat="1" ht="22.5" x14ac:dyDescent="0.2">
      <c r="A67" s="390">
        <v>1</v>
      </c>
      <c r="B67" s="425"/>
      <c r="C67" s="390" t="s">
        <v>1007</v>
      </c>
      <c r="D67" s="575" t="s">
        <v>1009</v>
      </c>
      <c r="E67" s="390" t="s">
        <v>994</v>
      </c>
      <c r="F67" s="392"/>
      <c r="G67" s="392"/>
      <c r="H67" s="392"/>
      <c r="I67" s="393"/>
      <c r="J67" s="392" t="s">
        <v>541</v>
      </c>
    </row>
    <row r="68" spans="1:10" s="133" customFormat="1" ht="22.5" x14ac:dyDescent="0.2">
      <c r="A68" s="390">
        <v>1</v>
      </c>
      <c r="B68" s="425"/>
      <c r="C68" s="390" t="s">
        <v>1007</v>
      </c>
      <c r="D68" s="575" t="s">
        <v>1008</v>
      </c>
      <c r="E68" s="390" t="s">
        <v>994</v>
      </c>
      <c r="F68" s="392"/>
      <c r="G68" s="392"/>
      <c r="H68" s="392"/>
      <c r="I68" s="393"/>
      <c r="J68" s="392" t="s">
        <v>541</v>
      </c>
    </row>
    <row r="69" spans="1:10" s="133" customFormat="1" ht="22.5" x14ac:dyDescent="0.2">
      <c r="A69" s="390">
        <v>1</v>
      </c>
      <c r="B69" s="425"/>
      <c r="C69" s="390" t="s">
        <v>1007</v>
      </c>
      <c r="D69" s="575" t="s">
        <v>1006</v>
      </c>
      <c r="E69" s="390" t="s">
        <v>994</v>
      </c>
      <c r="F69" s="392"/>
      <c r="G69" s="392"/>
      <c r="H69" s="392"/>
      <c r="I69" s="393"/>
      <c r="J69" s="392" t="s">
        <v>541</v>
      </c>
    </row>
    <row r="70" spans="1:10" s="133" customFormat="1" ht="22.5" x14ac:dyDescent="0.2">
      <c r="A70" s="390">
        <v>2</v>
      </c>
      <c r="B70" s="425"/>
      <c r="C70" s="390" t="s">
        <v>998</v>
      </c>
      <c r="D70" s="576" t="s">
        <v>997</v>
      </c>
      <c r="E70" s="390" t="s">
        <v>994</v>
      </c>
      <c r="F70" s="392">
        <v>4000</v>
      </c>
      <c r="G70" s="393"/>
      <c r="H70" s="392">
        <v>4000</v>
      </c>
      <c r="I70" s="393"/>
      <c r="J70" s="393"/>
    </row>
    <row r="71" spans="1:10" s="133" customFormat="1" ht="33.75" x14ac:dyDescent="0.2">
      <c r="A71" s="390">
        <v>2</v>
      </c>
      <c r="B71" s="425"/>
      <c r="C71" s="390" t="s">
        <v>473</v>
      </c>
      <c r="D71" s="576" t="s">
        <v>1014</v>
      </c>
      <c r="E71" s="390" t="s">
        <v>994</v>
      </c>
      <c r="F71" s="392">
        <v>400</v>
      </c>
      <c r="G71" s="393"/>
      <c r="H71" s="392">
        <v>400</v>
      </c>
      <c r="I71" s="393"/>
      <c r="J71" s="393"/>
    </row>
    <row r="72" spans="1:10" s="133" customFormat="1" ht="33.75" x14ac:dyDescent="0.2">
      <c r="A72" s="390">
        <v>2</v>
      </c>
      <c r="B72" s="425"/>
      <c r="C72" s="390" t="s">
        <v>1001</v>
      </c>
      <c r="D72" s="576" t="s">
        <v>1013</v>
      </c>
      <c r="E72" s="390" t="s">
        <v>994</v>
      </c>
      <c r="F72" s="392">
        <v>160</v>
      </c>
      <c r="G72" s="393"/>
      <c r="H72" s="392">
        <v>160</v>
      </c>
      <c r="I72" s="393"/>
      <c r="J72" s="393"/>
    </row>
    <row r="73" spans="1:10" s="133" customFormat="1" ht="22.5" x14ac:dyDescent="0.2">
      <c r="A73" s="390">
        <v>2</v>
      </c>
      <c r="B73" s="425"/>
      <c r="C73" s="390" t="s">
        <v>996</v>
      </c>
      <c r="D73" s="576" t="s">
        <v>1016</v>
      </c>
      <c r="E73" s="390" t="s">
        <v>994</v>
      </c>
      <c r="F73" s="392">
        <v>4000</v>
      </c>
      <c r="G73" s="393"/>
      <c r="H73" s="392">
        <v>4000</v>
      </c>
      <c r="I73" s="393"/>
      <c r="J73" s="393"/>
    </row>
    <row r="74" spans="1:10" s="133" customFormat="1" ht="22.5" x14ac:dyDescent="0.2">
      <c r="A74" s="390">
        <v>2</v>
      </c>
      <c r="B74" s="425"/>
      <c r="C74" s="390" t="s">
        <v>998</v>
      </c>
      <c r="D74" s="576" t="s">
        <v>999</v>
      </c>
      <c r="E74" s="390" t="s">
        <v>994</v>
      </c>
      <c r="F74" s="392">
        <v>12000</v>
      </c>
      <c r="G74" s="393"/>
      <c r="H74" s="392">
        <v>12000</v>
      </c>
      <c r="I74" s="393"/>
      <c r="J74" s="393"/>
    </row>
    <row r="75" spans="1:10" s="133" customFormat="1" ht="22.5" x14ac:dyDescent="0.2">
      <c r="A75" s="390">
        <v>2</v>
      </c>
      <c r="B75" s="426"/>
      <c r="C75" s="390" t="s">
        <v>998</v>
      </c>
      <c r="D75" s="576" t="s">
        <v>997</v>
      </c>
      <c r="E75" s="390" t="s">
        <v>994</v>
      </c>
      <c r="F75" s="392">
        <v>4000</v>
      </c>
      <c r="G75" s="393"/>
      <c r="H75" s="392">
        <v>4000</v>
      </c>
      <c r="I75" s="393"/>
      <c r="J75" s="393"/>
    </row>
    <row r="76" spans="1:10" x14ac:dyDescent="0.2">
      <c r="A76" s="557"/>
      <c r="B76" s="301"/>
      <c r="C76" s="551" t="s">
        <v>30</v>
      </c>
      <c r="D76" s="577"/>
      <c r="E76" s="431" t="s">
        <v>350</v>
      </c>
      <c r="F76" s="432">
        <f>SUM(F7:F75)</f>
        <v>1394835</v>
      </c>
      <c r="G76" s="432">
        <f>SUM(G7:G75)</f>
        <v>0</v>
      </c>
      <c r="H76" s="432">
        <f>SUM(H7:H75)</f>
        <v>884355</v>
      </c>
      <c r="I76" s="432">
        <f>SUM(I7:I75)</f>
        <v>510480</v>
      </c>
      <c r="J76" s="430"/>
    </row>
    <row r="78" spans="1:10" s="68" customFormat="1" ht="12.75" customHeight="1" x14ac:dyDescent="0.2">
      <c r="A78" s="747" t="s">
        <v>37</v>
      </c>
      <c r="B78" s="783" t="s">
        <v>38</v>
      </c>
      <c r="C78" s="783" t="s">
        <v>39</v>
      </c>
      <c r="D78" s="756" t="s">
        <v>341</v>
      </c>
      <c r="E78" s="758"/>
      <c r="F78" s="756" t="s">
        <v>41</v>
      </c>
      <c r="G78" s="757"/>
      <c r="H78" s="757"/>
      <c r="I78" s="758"/>
      <c r="J78" s="783" t="s">
        <v>42</v>
      </c>
    </row>
    <row r="79" spans="1:10" s="68" customFormat="1" ht="11.25" customHeight="1" x14ac:dyDescent="0.2">
      <c r="A79" s="747"/>
      <c r="B79" s="784"/>
      <c r="C79" s="784"/>
      <c r="D79" s="608" t="s">
        <v>341</v>
      </c>
      <c r="E79" s="402" t="s">
        <v>342</v>
      </c>
      <c r="F79" s="11" t="s">
        <v>92</v>
      </c>
      <c r="G79" s="410"/>
      <c r="H79" s="13"/>
      <c r="I79" s="12"/>
      <c r="J79" s="784"/>
    </row>
    <row r="80" spans="1:10" s="68" customFormat="1" ht="11.25" x14ac:dyDescent="0.2">
      <c r="A80" s="747"/>
      <c r="B80" s="785"/>
      <c r="C80" s="785"/>
      <c r="D80" s="609"/>
      <c r="E80" s="411"/>
      <c r="F80" s="11"/>
      <c r="G80" s="11" t="s">
        <v>2</v>
      </c>
      <c r="H80" s="11" t="s">
        <v>4</v>
      </c>
      <c r="I80" s="11" t="s">
        <v>5</v>
      </c>
      <c r="J80" s="785"/>
    </row>
    <row r="81" spans="1:10" s="336" customFormat="1" ht="45" customHeight="1" x14ac:dyDescent="0.2">
      <c r="A81" s="255">
        <v>1</v>
      </c>
      <c r="B81" s="436" t="s">
        <v>616</v>
      </c>
      <c r="C81" s="507" t="s">
        <v>468</v>
      </c>
      <c r="D81" s="572" t="s">
        <v>467</v>
      </c>
      <c r="E81" s="135" t="s">
        <v>469</v>
      </c>
      <c r="F81" s="309">
        <v>1000</v>
      </c>
      <c r="G81" s="315"/>
      <c r="H81" s="309">
        <v>1000</v>
      </c>
      <c r="I81" s="310"/>
      <c r="J81" s="262"/>
    </row>
    <row r="82" spans="1:10" s="336" customFormat="1" ht="22.5" x14ac:dyDescent="0.2">
      <c r="A82" s="255" t="s">
        <v>436</v>
      </c>
      <c r="B82" s="425"/>
      <c r="C82" s="507" t="s">
        <v>618</v>
      </c>
      <c r="D82" s="573" t="s">
        <v>345</v>
      </c>
      <c r="E82" s="135" t="s">
        <v>346</v>
      </c>
      <c r="F82" s="309">
        <v>150000</v>
      </c>
      <c r="G82" s="315">
        <v>150000</v>
      </c>
      <c r="H82" s="309"/>
      <c r="I82" s="310"/>
      <c r="J82" s="262"/>
    </row>
    <row r="83" spans="1:10" s="336" customFormat="1" ht="45" x14ac:dyDescent="0.2">
      <c r="A83" s="269">
        <v>1</v>
      </c>
      <c r="B83" s="425"/>
      <c r="C83" s="508" t="s">
        <v>348</v>
      </c>
      <c r="D83" s="578" t="s">
        <v>470</v>
      </c>
      <c r="E83" s="302" t="s">
        <v>471</v>
      </c>
      <c r="F83" s="311">
        <v>75000</v>
      </c>
      <c r="G83" s="315"/>
      <c r="H83" s="311">
        <v>75000</v>
      </c>
      <c r="I83" s="310"/>
      <c r="J83" s="262"/>
    </row>
    <row r="84" spans="1:10" s="336" customFormat="1" ht="33.75" x14ac:dyDescent="0.2">
      <c r="A84" s="303">
        <v>1</v>
      </c>
      <c r="B84" s="425"/>
      <c r="C84" s="303" t="s">
        <v>473</v>
      </c>
      <c r="D84" s="573" t="s">
        <v>472</v>
      </c>
      <c r="E84" s="135" t="s">
        <v>474</v>
      </c>
      <c r="F84" s="309">
        <v>8000</v>
      </c>
      <c r="G84" s="315"/>
      <c r="H84" s="309">
        <v>8000</v>
      </c>
      <c r="I84" s="310"/>
      <c r="J84" s="262"/>
    </row>
    <row r="85" spans="1:10" s="336" customFormat="1" ht="45" x14ac:dyDescent="0.2">
      <c r="A85" s="255">
        <v>1</v>
      </c>
      <c r="B85" s="425"/>
      <c r="C85" s="303" t="s">
        <v>476</v>
      </c>
      <c r="D85" s="573" t="s">
        <v>475</v>
      </c>
      <c r="E85" s="135" t="s">
        <v>477</v>
      </c>
      <c r="F85" s="309">
        <v>4500</v>
      </c>
      <c r="G85" s="315"/>
      <c r="H85" s="309">
        <v>4500</v>
      </c>
      <c r="I85" s="310"/>
      <c r="J85" s="262"/>
    </row>
    <row r="86" spans="1:10" s="336" customFormat="1" ht="33.75" x14ac:dyDescent="0.2">
      <c r="A86" s="255">
        <v>1</v>
      </c>
      <c r="B86" s="425"/>
      <c r="C86" s="303" t="s">
        <v>476</v>
      </c>
      <c r="D86" s="573" t="s">
        <v>478</v>
      </c>
      <c r="E86" s="135" t="s">
        <v>479</v>
      </c>
      <c r="F86" s="309">
        <v>1500</v>
      </c>
      <c r="G86" s="315"/>
      <c r="H86" s="309">
        <v>1500</v>
      </c>
      <c r="I86" s="310"/>
      <c r="J86" s="262"/>
    </row>
    <row r="87" spans="1:10" s="336" customFormat="1" ht="33.75" x14ac:dyDescent="0.2">
      <c r="A87" s="255">
        <v>1</v>
      </c>
      <c r="B87" s="425"/>
      <c r="C87" s="303" t="s">
        <v>476</v>
      </c>
      <c r="D87" s="573" t="s">
        <v>480</v>
      </c>
      <c r="E87" s="135" t="s">
        <v>481</v>
      </c>
      <c r="F87" s="309">
        <v>1500</v>
      </c>
      <c r="G87" s="315"/>
      <c r="H87" s="309">
        <v>1500</v>
      </c>
      <c r="I87" s="310"/>
      <c r="J87" s="262"/>
    </row>
    <row r="88" spans="1:10" s="336" customFormat="1" ht="33.75" x14ac:dyDescent="0.2">
      <c r="A88" s="255">
        <v>1</v>
      </c>
      <c r="B88" s="425"/>
      <c r="C88" s="303" t="s">
        <v>386</v>
      </c>
      <c r="D88" s="573" t="s">
        <v>482</v>
      </c>
      <c r="E88" s="260" t="s">
        <v>483</v>
      </c>
      <c r="F88" s="309">
        <v>3000</v>
      </c>
      <c r="G88" s="315"/>
      <c r="H88" s="309">
        <v>3000</v>
      </c>
      <c r="I88" s="310"/>
      <c r="J88" s="262"/>
    </row>
    <row r="89" spans="1:10" s="336" customFormat="1" ht="33.75" x14ac:dyDescent="0.2">
      <c r="A89" s="255">
        <v>1</v>
      </c>
      <c r="B89" s="425"/>
      <c r="C89" s="507" t="s">
        <v>389</v>
      </c>
      <c r="D89" s="572" t="s">
        <v>484</v>
      </c>
      <c r="E89" s="256" t="s">
        <v>485</v>
      </c>
      <c r="F89" s="309">
        <v>29000</v>
      </c>
      <c r="G89" s="315"/>
      <c r="H89" s="309">
        <v>29000</v>
      </c>
      <c r="I89" s="310"/>
      <c r="J89" s="307" t="s">
        <v>486</v>
      </c>
    </row>
    <row r="90" spans="1:10" s="336" customFormat="1" ht="67.5" x14ac:dyDescent="0.2">
      <c r="A90" s="305">
        <v>1</v>
      </c>
      <c r="B90" s="425"/>
      <c r="C90" s="508" t="s">
        <v>433</v>
      </c>
      <c r="D90" s="579" t="s">
        <v>487</v>
      </c>
      <c r="E90" s="306" t="s">
        <v>488</v>
      </c>
      <c r="F90" s="311">
        <v>20000</v>
      </c>
      <c r="G90" s="315"/>
      <c r="H90" s="311">
        <v>20000</v>
      </c>
      <c r="I90" s="310"/>
      <c r="J90" s="262"/>
    </row>
    <row r="91" spans="1:10" s="336" customFormat="1" ht="67.5" x14ac:dyDescent="0.2">
      <c r="A91" s="255">
        <v>1</v>
      </c>
      <c r="B91" s="425"/>
      <c r="C91" s="366" t="s">
        <v>490</v>
      </c>
      <c r="D91" s="580" t="s">
        <v>489</v>
      </c>
      <c r="E91" s="256" t="s">
        <v>491</v>
      </c>
      <c r="F91" s="309">
        <v>3000</v>
      </c>
      <c r="G91" s="315"/>
      <c r="H91" s="309">
        <v>3000</v>
      </c>
      <c r="I91" s="310"/>
      <c r="J91" s="262"/>
    </row>
    <row r="92" spans="1:10" s="336" customFormat="1" ht="22.5" x14ac:dyDescent="0.2">
      <c r="A92" s="255">
        <v>1</v>
      </c>
      <c r="B92" s="425"/>
      <c r="C92" s="366" t="s">
        <v>490</v>
      </c>
      <c r="D92" s="580" t="s">
        <v>492</v>
      </c>
      <c r="E92" s="270" t="s">
        <v>364</v>
      </c>
      <c r="F92" s="309">
        <v>4500</v>
      </c>
      <c r="G92" s="315"/>
      <c r="H92" s="309">
        <v>4500</v>
      </c>
      <c r="I92" s="310"/>
      <c r="J92" s="262"/>
    </row>
    <row r="93" spans="1:10" s="336" customFormat="1" ht="11.25" x14ac:dyDescent="0.2">
      <c r="A93" s="303">
        <v>1</v>
      </c>
      <c r="B93" s="425"/>
      <c r="C93" s="303" t="s">
        <v>494</v>
      </c>
      <c r="D93" s="573" t="s">
        <v>493</v>
      </c>
      <c r="E93" s="135" t="s">
        <v>495</v>
      </c>
      <c r="F93" s="309">
        <v>23000</v>
      </c>
      <c r="G93" s="315"/>
      <c r="H93" s="309">
        <v>23000</v>
      </c>
      <c r="I93" s="310"/>
      <c r="J93" s="262"/>
    </row>
    <row r="94" spans="1:10" s="336" customFormat="1" ht="56.25" x14ac:dyDescent="0.2">
      <c r="A94" s="255">
        <v>1</v>
      </c>
      <c r="B94" s="425"/>
      <c r="C94" s="507" t="s">
        <v>424</v>
      </c>
      <c r="D94" s="572" t="s">
        <v>496</v>
      </c>
      <c r="E94" s="260" t="s">
        <v>497</v>
      </c>
      <c r="F94" s="309">
        <v>125000</v>
      </c>
      <c r="G94" s="315"/>
      <c r="H94" s="309">
        <v>125000</v>
      </c>
      <c r="I94" s="310"/>
      <c r="J94" s="307" t="s">
        <v>498</v>
      </c>
    </row>
    <row r="95" spans="1:10" s="336" customFormat="1" ht="45" x14ac:dyDescent="0.2">
      <c r="A95" s="255">
        <v>1</v>
      </c>
      <c r="B95" s="425"/>
      <c r="C95" s="507" t="s">
        <v>424</v>
      </c>
      <c r="D95" s="572" t="s">
        <v>499</v>
      </c>
      <c r="E95" s="260" t="s">
        <v>500</v>
      </c>
      <c r="F95" s="309">
        <v>118000</v>
      </c>
      <c r="G95" s="315"/>
      <c r="H95" s="309">
        <v>118000</v>
      </c>
      <c r="I95" s="310"/>
      <c r="J95" s="307" t="s">
        <v>501</v>
      </c>
    </row>
    <row r="96" spans="1:10" s="336" customFormat="1" ht="56.25" x14ac:dyDescent="0.2">
      <c r="A96" s="255">
        <v>1</v>
      </c>
      <c r="B96" s="425"/>
      <c r="C96" s="507" t="s">
        <v>404</v>
      </c>
      <c r="D96" s="572" t="s">
        <v>403</v>
      </c>
      <c r="E96" s="260" t="s">
        <v>502</v>
      </c>
      <c r="F96" s="309">
        <v>22000</v>
      </c>
      <c r="G96" s="315"/>
      <c r="H96" s="309">
        <v>22000</v>
      </c>
      <c r="I96" s="310"/>
      <c r="J96" s="307" t="s">
        <v>503</v>
      </c>
    </row>
    <row r="97" spans="1:10" s="336" customFormat="1" ht="11.25" x14ac:dyDescent="0.2">
      <c r="A97" s="255">
        <v>1</v>
      </c>
      <c r="B97" s="425"/>
      <c r="C97" s="507" t="s">
        <v>404</v>
      </c>
      <c r="D97" s="572" t="s">
        <v>504</v>
      </c>
      <c r="E97" s="260" t="s">
        <v>505</v>
      </c>
      <c r="F97" s="309">
        <v>400</v>
      </c>
      <c r="G97" s="315"/>
      <c r="H97" s="309">
        <v>400</v>
      </c>
      <c r="I97" s="312"/>
      <c r="J97" s="262"/>
    </row>
    <row r="98" spans="1:10" s="336" customFormat="1" ht="11.25" x14ac:dyDescent="0.2">
      <c r="A98" s="255">
        <v>1</v>
      </c>
      <c r="B98" s="425"/>
      <c r="C98" s="507" t="s">
        <v>404</v>
      </c>
      <c r="D98" s="572" t="s">
        <v>506</v>
      </c>
      <c r="E98" s="256" t="s">
        <v>505</v>
      </c>
      <c r="F98" s="309">
        <v>4500</v>
      </c>
      <c r="G98" s="315"/>
      <c r="H98" s="309">
        <v>4500</v>
      </c>
      <c r="I98" s="310"/>
      <c r="J98" s="262"/>
    </row>
    <row r="99" spans="1:10" s="336" customFormat="1" ht="22.5" x14ac:dyDescent="0.2">
      <c r="A99" s="255">
        <v>1</v>
      </c>
      <c r="B99" s="425"/>
      <c r="C99" s="507" t="s">
        <v>424</v>
      </c>
      <c r="D99" s="572" t="s">
        <v>423</v>
      </c>
      <c r="E99" s="256" t="s">
        <v>507</v>
      </c>
      <c r="F99" s="309">
        <v>12000</v>
      </c>
      <c r="G99" s="315"/>
      <c r="H99" s="309">
        <v>12000</v>
      </c>
      <c r="I99" s="310"/>
      <c r="J99" s="262"/>
    </row>
    <row r="100" spans="1:10" s="336" customFormat="1" ht="45" x14ac:dyDescent="0.2">
      <c r="A100" s="255">
        <v>1</v>
      </c>
      <c r="B100" s="425"/>
      <c r="C100" s="507" t="s">
        <v>404</v>
      </c>
      <c r="D100" s="572" t="s">
        <v>508</v>
      </c>
      <c r="E100" s="256" t="s">
        <v>509</v>
      </c>
      <c r="F100" s="309">
        <v>1500</v>
      </c>
      <c r="G100" s="315"/>
      <c r="H100" s="309">
        <v>1500</v>
      </c>
      <c r="I100" s="310"/>
      <c r="J100" s="262"/>
    </row>
    <row r="101" spans="1:10" s="336" customFormat="1" ht="33.75" x14ac:dyDescent="0.2">
      <c r="A101" s="303">
        <v>1</v>
      </c>
      <c r="B101" s="425"/>
      <c r="C101" s="303" t="s">
        <v>414</v>
      </c>
      <c r="D101" s="581" t="s">
        <v>510</v>
      </c>
      <c r="E101" s="134" t="s">
        <v>511</v>
      </c>
      <c r="F101" s="309">
        <v>3000</v>
      </c>
      <c r="G101" s="315"/>
      <c r="H101" s="309">
        <v>3000</v>
      </c>
      <c r="I101" s="310"/>
      <c r="J101" s="262"/>
    </row>
    <row r="102" spans="1:10" s="336" customFormat="1" ht="22.5" x14ac:dyDescent="0.2">
      <c r="A102" s="307">
        <v>1</v>
      </c>
      <c r="B102" s="425"/>
      <c r="C102" s="303" t="s">
        <v>386</v>
      </c>
      <c r="D102" s="581" t="s">
        <v>439</v>
      </c>
      <c r="E102" s="134" t="s">
        <v>512</v>
      </c>
      <c r="F102" s="309">
        <v>7000</v>
      </c>
      <c r="G102" s="315"/>
      <c r="H102" s="310">
        <v>7000</v>
      </c>
      <c r="I102" s="316"/>
      <c r="J102" s="262"/>
    </row>
    <row r="103" spans="1:10" s="336" customFormat="1" ht="22.5" x14ac:dyDescent="0.2">
      <c r="A103" s="307">
        <v>1</v>
      </c>
      <c r="B103" s="425"/>
      <c r="C103" s="303" t="s">
        <v>386</v>
      </c>
      <c r="D103" s="581" t="s">
        <v>419</v>
      </c>
      <c r="E103" s="134" t="s">
        <v>512</v>
      </c>
      <c r="F103" s="310">
        <v>7000</v>
      </c>
      <c r="G103" s="315"/>
      <c r="H103" s="310">
        <v>7000</v>
      </c>
      <c r="I103" s="316"/>
      <c r="J103" s="262"/>
    </row>
    <row r="104" spans="1:10" s="336" customFormat="1" ht="22.5" x14ac:dyDescent="0.2">
      <c r="A104" s="307">
        <v>1</v>
      </c>
      <c r="B104" s="425"/>
      <c r="C104" s="303" t="s">
        <v>386</v>
      </c>
      <c r="D104" s="581" t="s">
        <v>513</v>
      </c>
      <c r="E104" s="134" t="s">
        <v>512</v>
      </c>
      <c r="F104" s="310">
        <v>35000</v>
      </c>
      <c r="G104" s="315"/>
      <c r="H104" s="310">
        <v>35000</v>
      </c>
      <c r="I104" s="310"/>
      <c r="J104" s="262"/>
    </row>
    <row r="105" spans="1:10" s="336" customFormat="1" ht="11.25" x14ac:dyDescent="0.2">
      <c r="A105" s="307">
        <v>1</v>
      </c>
      <c r="B105" s="425"/>
      <c r="C105" s="507" t="s">
        <v>389</v>
      </c>
      <c r="D105" s="581" t="s">
        <v>514</v>
      </c>
      <c r="E105" s="134" t="s">
        <v>515</v>
      </c>
      <c r="F105" s="310">
        <v>150</v>
      </c>
      <c r="G105" s="315"/>
      <c r="H105" s="310">
        <v>150</v>
      </c>
      <c r="I105" s="316"/>
      <c r="J105" s="262"/>
    </row>
    <row r="106" spans="1:10" s="336" customFormat="1" ht="22.5" x14ac:dyDescent="0.2">
      <c r="A106" s="307">
        <v>1</v>
      </c>
      <c r="B106" s="425"/>
      <c r="C106" s="303" t="s">
        <v>476</v>
      </c>
      <c r="D106" s="581" t="s">
        <v>516</v>
      </c>
      <c r="E106" s="134" t="s">
        <v>517</v>
      </c>
      <c r="F106" s="310">
        <v>1400</v>
      </c>
      <c r="G106" s="315"/>
      <c r="H106" s="310">
        <v>1400</v>
      </c>
      <c r="I106" s="316"/>
      <c r="J106" s="262"/>
    </row>
    <row r="107" spans="1:10" s="336" customFormat="1" ht="78.75" x14ac:dyDescent="0.2">
      <c r="A107" s="308">
        <v>1</v>
      </c>
      <c r="B107" s="425"/>
      <c r="C107" s="507" t="s">
        <v>424</v>
      </c>
      <c r="D107" s="572" t="s">
        <v>518</v>
      </c>
      <c r="E107" s="258" t="s">
        <v>449</v>
      </c>
      <c r="F107" s="317">
        <v>20000</v>
      </c>
      <c r="G107" s="315"/>
      <c r="H107" s="317">
        <v>20000</v>
      </c>
      <c r="I107" s="316"/>
      <c r="J107" s="313" t="s">
        <v>450</v>
      </c>
    </row>
    <row r="108" spans="1:10" s="336" customFormat="1" ht="22.5" x14ac:dyDescent="0.2">
      <c r="A108" s="307">
        <v>1</v>
      </c>
      <c r="B108" s="425"/>
      <c r="C108" s="303" t="s">
        <v>414</v>
      </c>
      <c r="D108" s="581" t="s">
        <v>519</v>
      </c>
      <c r="E108" s="134" t="s">
        <v>520</v>
      </c>
      <c r="F108" s="309">
        <v>10000</v>
      </c>
      <c r="G108" s="315"/>
      <c r="H108" s="309">
        <v>10000</v>
      </c>
      <c r="I108" s="316"/>
      <c r="J108" s="262"/>
    </row>
    <row r="109" spans="1:10" s="336" customFormat="1" ht="45" x14ac:dyDescent="0.2">
      <c r="A109" s="269">
        <v>1</v>
      </c>
      <c r="B109" s="425"/>
      <c r="C109" s="303" t="s">
        <v>348</v>
      </c>
      <c r="D109" s="573" t="s">
        <v>521</v>
      </c>
      <c r="E109" s="135" t="s">
        <v>522</v>
      </c>
      <c r="F109" s="309">
        <v>12000</v>
      </c>
      <c r="G109" s="315"/>
      <c r="H109" s="309">
        <v>12000</v>
      </c>
      <c r="I109" s="316"/>
      <c r="J109" s="262"/>
    </row>
    <row r="110" spans="1:10" s="336" customFormat="1" ht="33.75" x14ac:dyDescent="0.2">
      <c r="A110" s="269">
        <v>1</v>
      </c>
      <c r="B110" s="425"/>
      <c r="C110" s="303" t="s">
        <v>348</v>
      </c>
      <c r="D110" s="573" t="s">
        <v>523</v>
      </c>
      <c r="E110" s="135" t="s">
        <v>524</v>
      </c>
      <c r="F110" s="309">
        <v>20000</v>
      </c>
      <c r="G110" s="315"/>
      <c r="H110" s="309">
        <v>20000</v>
      </c>
      <c r="I110" s="316"/>
      <c r="J110" s="262"/>
    </row>
    <row r="111" spans="1:10" s="336" customFormat="1" ht="11.25" x14ac:dyDescent="0.2">
      <c r="A111" s="269">
        <v>1</v>
      </c>
      <c r="B111" s="425"/>
      <c r="C111" s="303" t="s">
        <v>348</v>
      </c>
      <c r="D111" s="581" t="s">
        <v>525</v>
      </c>
      <c r="E111" s="134" t="s">
        <v>526</v>
      </c>
      <c r="F111" s="310">
        <v>6000</v>
      </c>
      <c r="G111" s="315"/>
      <c r="H111" s="310">
        <v>6000</v>
      </c>
      <c r="I111" s="316"/>
      <c r="J111" s="262"/>
    </row>
    <row r="112" spans="1:10" s="336" customFormat="1" ht="22.5" x14ac:dyDescent="0.2">
      <c r="A112" s="269">
        <v>1</v>
      </c>
      <c r="B112" s="425"/>
      <c r="C112" s="303" t="s">
        <v>348</v>
      </c>
      <c r="D112" s="581" t="s">
        <v>527</v>
      </c>
      <c r="E112" s="134" t="s">
        <v>528</v>
      </c>
      <c r="F112" s="310">
        <v>2000</v>
      </c>
      <c r="G112" s="315"/>
      <c r="H112" s="310">
        <v>2000</v>
      </c>
      <c r="I112" s="316"/>
      <c r="J112" s="262"/>
    </row>
    <row r="113" spans="1:10" s="336" customFormat="1" ht="33.75" x14ac:dyDescent="0.2">
      <c r="A113" s="269">
        <v>1</v>
      </c>
      <c r="B113" s="425"/>
      <c r="C113" s="307" t="s">
        <v>348</v>
      </c>
      <c r="D113" s="581" t="s">
        <v>347</v>
      </c>
      <c r="E113" s="134" t="s">
        <v>349</v>
      </c>
      <c r="F113" s="310">
        <v>110000</v>
      </c>
      <c r="G113" s="315">
        <v>110000</v>
      </c>
      <c r="H113" s="310"/>
      <c r="I113" s="316"/>
      <c r="J113" s="262"/>
    </row>
    <row r="114" spans="1:10" s="336" customFormat="1" ht="22.5" x14ac:dyDescent="0.2">
      <c r="A114" s="269">
        <v>1</v>
      </c>
      <c r="B114" s="425"/>
      <c r="C114" s="307" t="s">
        <v>348</v>
      </c>
      <c r="D114" s="581" t="s">
        <v>529</v>
      </c>
      <c r="E114" s="134" t="s">
        <v>530</v>
      </c>
      <c r="F114" s="310">
        <v>30000</v>
      </c>
      <c r="G114" s="315"/>
      <c r="H114" s="310">
        <v>30000</v>
      </c>
      <c r="I114" s="316"/>
      <c r="J114" s="262"/>
    </row>
    <row r="115" spans="1:10" s="336" customFormat="1" ht="67.5" x14ac:dyDescent="0.2">
      <c r="A115" s="303">
        <v>1</v>
      </c>
      <c r="B115" s="425"/>
      <c r="C115" s="303" t="s">
        <v>473</v>
      </c>
      <c r="D115" s="573" t="s">
        <v>531</v>
      </c>
      <c r="E115" s="135" t="s">
        <v>532</v>
      </c>
      <c r="F115" s="309">
        <v>500</v>
      </c>
      <c r="G115" s="315"/>
      <c r="H115" s="309">
        <v>500</v>
      </c>
      <c r="I115" s="310"/>
      <c r="J115" s="262"/>
    </row>
    <row r="116" spans="1:10" s="336" customFormat="1" ht="45" x14ac:dyDescent="0.2">
      <c r="A116" s="303">
        <v>1</v>
      </c>
      <c r="B116" s="425"/>
      <c r="C116" s="303" t="s">
        <v>473</v>
      </c>
      <c r="D116" s="573" t="s">
        <v>533</v>
      </c>
      <c r="E116" s="134" t="s">
        <v>534</v>
      </c>
      <c r="F116" s="310">
        <v>750</v>
      </c>
      <c r="G116" s="315"/>
      <c r="H116" s="310">
        <v>750</v>
      </c>
      <c r="I116" s="316"/>
      <c r="J116" s="262"/>
    </row>
    <row r="117" spans="1:10" s="336" customFormat="1" ht="22.5" x14ac:dyDescent="0.2">
      <c r="A117" s="303">
        <v>1</v>
      </c>
      <c r="B117" s="425"/>
      <c r="C117" s="303" t="s">
        <v>453</v>
      </c>
      <c r="D117" s="573" t="s">
        <v>535</v>
      </c>
      <c r="E117" s="135" t="s">
        <v>536</v>
      </c>
      <c r="F117" s="309">
        <v>1000</v>
      </c>
      <c r="G117" s="315"/>
      <c r="H117" s="309">
        <v>1000</v>
      </c>
      <c r="I117" s="310"/>
      <c r="J117" s="262"/>
    </row>
    <row r="118" spans="1:10" s="336" customFormat="1" ht="45" x14ac:dyDescent="0.2">
      <c r="A118" s="303">
        <v>1</v>
      </c>
      <c r="B118" s="425"/>
      <c r="C118" s="303" t="s">
        <v>453</v>
      </c>
      <c r="D118" s="573" t="s">
        <v>537</v>
      </c>
      <c r="E118" s="135" t="s">
        <v>538</v>
      </c>
      <c r="F118" s="309">
        <v>28000</v>
      </c>
      <c r="G118" s="315"/>
      <c r="H118" s="309">
        <v>28000</v>
      </c>
      <c r="I118" s="310"/>
      <c r="J118" s="262"/>
    </row>
    <row r="119" spans="1:10" s="336" customFormat="1" ht="22.5" x14ac:dyDescent="0.2">
      <c r="A119" s="255" t="s">
        <v>436</v>
      </c>
      <c r="B119" s="425"/>
      <c r="C119" s="507" t="s">
        <v>433</v>
      </c>
      <c r="D119" s="580" t="s">
        <v>539</v>
      </c>
      <c r="E119" s="256" t="s">
        <v>540</v>
      </c>
      <c r="F119" s="309" t="s">
        <v>541</v>
      </c>
      <c r="G119" s="315"/>
      <c r="H119" s="309"/>
      <c r="I119" s="310"/>
      <c r="J119" s="262"/>
    </row>
    <row r="120" spans="1:10" s="336" customFormat="1" ht="22.5" x14ac:dyDescent="0.2">
      <c r="A120" s="255" t="s">
        <v>436</v>
      </c>
      <c r="B120" s="425"/>
      <c r="C120" s="507" t="s">
        <v>543</v>
      </c>
      <c r="D120" s="572" t="s">
        <v>542</v>
      </c>
      <c r="E120" s="135" t="s">
        <v>544</v>
      </c>
      <c r="F120" s="309">
        <v>60000</v>
      </c>
      <c r="G120" s="315"/>
      <c r="H120" s="309">
        <v>60000</v>
      </c>
      <c r="I120" s="310"/>
      <c r="J120" s="262"/>
    </row>
    <row r="121" spans="1:10" s="336" customFormat="1" ht="33.75" x14ac:dyDescent="0.2">
      <c r="A121" s="255" t="s">
        <v>436</v>
      </c>
      <c r="B121" s="425"/>
      <c r="C121" s="303" t="s">
        <v>344</v>
      </c>
      <c r="D121" s="573" t="s">
        <v>545</v>
      </c>
      <c r="E121" s="260" t="s">
        <v>546</v>
      </c>
      <c r="F121" s="309">
        <v>0</v>
      </c>
      <c r="G121" s="315"/>
      <c r="H121" s="317">
        <v>0</v>
      </c>
      <c r="I121" s="310"/>
      <c r="J121" s="309" t="s">
        <v>547</v>
      </c>
    </row>
    <row r="122" spans="1:10" s="336" customFormat="1" ht="56.25" x14ac:dyDescent="0.2">
      <c r="A122" s="255" t="s">
        <v>436</v>
      </c>
      <c r="B122" s="425"/>
      <c r="C122" s="303" t="s">
        <v>549</v>
      </c>
      <c r="D122" s="573" t="s">
        <v>548</v>
      </c>
      <c r="E122" s="260" t="s">
        <v>550</v>
      </c>
      <c r="F122" s="309">
        <v>120000</v>
      </c>
      <c r="G122" s="315"/>
      <c r="H122" s="309">
        <v>120000</v>
      </c>
      <c r="I122" s="310"/>
      <c r="J122" s="262"/>
    </row>
    <row r="123" spans="1:10" s="336" customFormat="1" ht="45" x14ac:dyDescent="0.2">
      <c r="A123" s="255" t="s">
        <v>436</v>
      </c>
      <c r="B123" s="425"/>
      <c r="C123" s="507" t="s">
        <v>543</v>
      </c>
      <c r="D123" s="572" t="s">
        <v>551</v>
      </c>
      <c r="E123" s="135" t="s">
        <v>552</v>
      </c>
      <c r="F123" s="309">
        <v>18000</v>
      </c>
      <c r="G123" s="315"/>
      <c r="H123" s="309">
        <v>18000</v>
      </c>
      <c r="I123" s="316"/>
      <c r="J123" s="262"/>
    </row>
    <row r="124" spans="1:10" s="336" customFormat="1" ht="90" x14ac:dyDescent="0.2">
      <c r="A124" s="255" t="s">
        <v>436</v>
      </c>
      <c r="B124" s="425"/>
      <c r="C124" s="507" t="s">
        <v>404</v>
      </c>
      <c r="D124" s="572" t="s">
        <v>553</v>
      </c>
      <c r="E124" s="256" t="s">
        <v>554</v>
      </c>
      <c r="F124" s="309">
        <v>25000</v>
      </c>
      <c r="G124" s="315"/>
      <c r="H124" s="309">
        <v>25000</v>
      </c>
      <c r="I124" s="310"/>
      <c r="J124" s="262"/>
    </row>
    <row r="125" spans="1:10" s="336" customFormat="1" ht="33.75" x14ac:dyDescent="0.2">
      <c r="A125" s="255" t="s">
        <v>436</v>
      </c>
      <c r="B125" s="425"/>
      <c r="C125" s="507" t="s">
        <v>424</v>
      </c>
      <c r="D125" s="572" t="s">
        <v>555</v>
      </c>
      <c r="E125" s="260" t="s">
        <v>497</v>
      </c>
      <c r="F125" s="309">
        <v>120000</v>
      </c>
      <c r="G125" s="315"/>
      <c r="H125" s="309">
        <v>120000</v>
      </c>
      <c r="I125" s="310"/>
      <c r="J125" s="262"/>
    </row>
    <row r="126" spans="1:10" s="336" customFormat="1" ht="11.25" x14ac:dyDescent="0.2">
      <c r="A126" s="255" t="s">
        <v>436</v>
      </c>
      <c r="B126" s="425"/>
      <c r="C126" s="507" t="s">
        <v>557</v>
      </c>
      <c r="D126" s="572" t="s">
        <v>556</v>
      </c>
      <c r="E126" s="260" t="s">
        <v>558</v>
      </c>
      <c r="F126" s="309">
        <v>100</v>
      </c>
      <c r="G126" s="315"/>
      <c r="H126" s="309">
        <v>100</v>
      </c>
      <c r="I126" s="310"/>
      <c r="J126" s="262"/>
    </row>
    <row r="127" spans="1:10" s="336" customFormat="1" ht="22.5" x14ac:dyDescent="0.2">
      <c r="A127" s="255" t="s">
        <v>436</v>
      </c>
      <c r="B127" s="425"/>
      <c r="C127" s="507" t="s">
        <v>543</v>
      </c>
      <c r="D127" s="572" t="s">
        <v>559</v>
      </c>
      <c r="E127" s="260" t="s">
        <v>560</v>
      </c>
      <c r="F127" s="309">
        <v>45000</v>
      </c>
      <c r="G127" s="315"/>
      <c r="H127" s="309">
        <v>45000</v>
      </c>
      <c r="I127" s="310"/>
      <c r="J127" s="262"/>
    </row>
    <row r="128" spans="1:10" s="336" customFormat="1" ht="22.5" x14ac:dyDescent="0.2">
      <c r="A128" s="255" t="s">
        <v>561</v>
      </c>
      <c r="B128" s="425"/>
      <c r="C128" s="507" t="s">
        <v>404</v>
      </c>
      <c r="D128" s="572" t="s">
        <v>562</v>
      </c>
      <c r="E128" s="256" t="s">
        <v>563</v>
      </c>
      <c r="F128" s="309">
        <v>4000</v>
      </c>
      <c r="G128" s="309"/>
      <c r="H128" s="310">
        <v>4000</v>
      </c>
      <c r="I128" s="310"/>
      <c r="J128" s="262"/>
    </row>
    <row r="129" spans="1:10" s="336" customFormat="1" ht="11.25" x14ac:dyDescent="0.2">
      <c r="A129" s="303">
        <v>1</v>
      </c>
      <c r="B129" s="425"/>
      <c r="C129" s="303" t="s">
        <v>453</v>
      </c>
      <c r="D129" s="573" t="s">
        <v>564</v>
      </c>
      <c r="E129" s="135" t="s">
        <v>565</v>
      </c>
      <c r="F129" s="309">
        <v>600</v>
      </c>
      <c r="G129" s="315"/>
      <c r="H129" s="309">
        <v>600</v>
      </c>
      <c r="I129" s="310"/>
      <c r="J129" s="262"/>
    </row>
    <row r="130" spans="1:10" s="336" customFormat="1" ht="22.5" x14ac:dyDescent="0.2">
      <c r="A130" s="303">
        <v>2</v>
      </c>
      <c r="B130" s="425"/>
      <c r="C130" s="303" t="s">
        <v>453</v>
      </c>
      <c r="D130" s="573" t="s">
        <v>566</v>
      </c>
      <c r="E130" s="135" t="s">
        <v>567</v>
      </c>
      <c r="F130" s="309">
        <v>1000</v>
      </c>
      <c r="G130" s="315"/>
      <c r="H130" s="315"/>
      <c r="I130" s="310">
        <v>1000</v>
      </c>
      <c r="J130" s="262"/>
    </row>
    <row r="131" spans="1:10" s="336" customFormat="1" ht="33.75" x14ac:dyDescent="0.2">
      <c r="A131" s="303">
        <v>2</v>
      </c>
      <c r="B131" s="425"/>
      <c r="C131" s="303" t="s">
        <v>417</v>
      </c>
      <c r="D131" s="573" t="s">
        <v>416</v>
      </c>
      <c r="E131" s="135" t="s">
        <v>568</v>
      </c>
      <c r="F131" s="309">
        <v>12000</v>
      </c>
      <c r="G131" s="315"/>
      <c r="H131" s="315"/>
      <c r="I131" s="310">
        <v>12000</v>
      </c>
      <c r="J131" s="262"/>
    </row>
    <row r="132" spans="1:10" s="336" customFormat="1" ht="33.75" x14ac:dyDescent="0.2">
      <c r="A132" s="255">
        <v>2</v>
      </c>
      <c r="B132" s="425"/>
      <c r="C132" s="507" t="s">
        <v>557</v>
      </c>
      <c r="D132" s="572" t="s">
        <v>569</v>
      </c>
      <c r="E132" s="135" t="s">
        <v>570</v>
      </c>
      <c r="F132" s="309">
        <v>7000</v>
      </c>
      <c r="G132" s="315"/>
      <c r="H132" s="315"/>
      <c r="I132" s="310">
        <v>7000</v>
      </c>
      <c r="J132" s="262"/>
    </row>
    <row r="133" spans="1:10" s="336" customFormat="1" ht="11.25" x14ac:dyDescent="0.2">
      <c r="A133" s="303">
        <v>2</v>
      </c>
      <c r="B133" s="425"/>
      <c r="C133" s="303" t="s">
        <v>494</v>
      </c>
      <c r="D133" s="573" t="s">
        <v>571</v>
      </c>
      <c r="E133" s="135" t="s">
        <v>572</v>
      </c>
      <c r="F133" s="309">
        <v>60000</v>
      </c>
      <c r="G133" s="315"/>
      <c r="H133" s="315"/>
      <c r="I133" s="310">
        <v>60000</v>
      </c>
      <c r="J133" s="262"/>
    </row>
    <row r="134" spans="1:10" s="336" customFormat="1" ht="33.75" x14ac:dyDescent="0.2">
      <c r="A134" s="255">
        <v>2</v>
      </c>
      <c r="B134" s="425"/>
      <c r="C134" s="303" t="s">
        <v>574</v>
      </c>
      <c r="D134" s="573" t="s">
        <v>573</v>
      </c>
      <c r="E134" s="260" t="s">
        <v>575</v>
      </c>
      <c r="F134" s="309">
        <v>25000</v>
      </c>
      <c r="G134" s="315"/>
      <c r="H134" s="315"/>
      <c r="I134" s="310">
        <v>25000</v>
      </c>
      <c r="J134" s="262"/>
    </row>
    <row r="135" spans="1:10" s="336" customFormat="1" ht="45" x14ac:dyDescent="0.2">
      <c r="A135" s="255">
        <v>2</v>
      </c>
      <c r="B135" s="425"/>
      <c r="C135" s="303" t="s">
        <v>574</v>
      </c>
      <c r="D135" s="573" t="s">
        <v>576</v>
      </c>
      <c r="E135" s="260" t="s">
        <v>577</v>
      </c>
      <c r="F135" s="309"/>
      <c r="G135" s="315"/>
      <c r="H135" s="315"/>
      <c r="I135" s="310"/>
      <c r="J135" s="271" t="s">
        <v>578</v>
      </c>
    </row>
    <row r="136" spans="1:10" s="336" customFormat="1" ht="22.5" x14ac:dyDescent="0.2">
      <c r="A136" s="255">
        <v>2</v>
      </c>
      <c r="B136" s="425"/>
      <c r="C136" s="303" t="s">
        <v>386</v>
      </c>
      <c r="D136" s="573" t="s">
        <v>579</v>
      </c>
      <c r="E136" s="260" t="s">
        <v>580</v>
      </c>
      <c r="F136" s="309">
        <v>4000</v>
      </c>
      <c r="G136" s="309"/>
      <c r="H136" s="315"/>
      <c r="I136" s="310">
        <v>4000</v>
      </c>
      <c r="J136" s="262"/>
    </row>
    <row r="137" spans="1:10" s="336" customFormat="1" ht="22.5" x14ac:dyDescent="0.2">
      <c r="A137" s="255">
        <v>2</v>
      </c>
      <c r="B137" s="425"/>
      <c r="C137" s="507" t="s">
        <v>433</v>
      </c>
      <c r="D137" s="572" t="s">
        <v>581</v>
      </c>
      <c r="E137" s="256" t="s">
        <v>582</v>
      </c>
      <c r="F137" s="309">
        <v>2000</v>
      </c>
      <c r="G137" s="309"/>
      <c r="H137" s="315"/>
      <c r="I137" s="310">
        <v>2000</v>
      </c>
      <c r="J137" s="262"/>
    </row>
    <row r="138" spans="1:10" s="336" customFormat="1" ht="22.5" x14ac:dyDescent="0.2">
      <c r="A138" s="255">
        <v>2</v>
      </c>
      <c r="B138" s="425"/>
      <c r="C138" s="507" t="s">
        <v>433</v>
      </c>
      <c r="D138" s="572" t="s">
        <v>583</v>
      </c>
      <c r="E138" s="256" t="s">
        <v>582</v>
      </c>
      <c r="F138" s="309">
        <v>5000</v>
      </c>
      <c r="G138" s="309"/>
      <c r="H138" s="315"/>
      <c r="I138" s="310">
        <v>5000</v>
      </c>
      <c r="J138" s="262"/>
    </row>
    <row r="139" spans="1:10" s="336" customFormat="1" ht="22.5" x14ac:dyDescent="0.2">
      <c r="A139" s="255">
        <v>2</v>
      </c>
      <c r="B139" s="425"/>
      <c r="C139" s="507" t="s">
        <v>433</v>
      </c>
      <c r="D139" s="572" t="s">
        <v>584</v>
      </c>
      <c r="E139" s="256" t="s">
        <v>582</v>
      </c>
      <c r="F139" s="309">
        <v>300</v>
      </c>
      <c r="G139" s="309"/>
      <c r="H139" s="315"/>
      <c r="I139" s="310">
        <v>300</v>
      </c>
      <c r="J139" s="262"/>
    </row>
    <row r="140" spans="1:10" s="336" customFormat="1" ht="22.5" x14ac:dyDescent="0.2">
      <c r="A140" s="255">
        <v>2</v>
      </c>
      <c r="B140" s="425"/>
      <c r="C140" s="507" t="s">
        <v>433</v>
      </c>
      <c r="D140" s="572" t="s">
        <v>585</v>
      </c>
      <c r="E140" s="256" t="s">
        <v>586</v>
      </c>
      <c r="F140" s="309">
        <v>20000</v>
      </c>
      <c r="G140" s="309"/>
      <c r="H140" s="315"/>
      <c r="I140" s="310">
        <v>20000</v>
      </c>
      <c r="J140" s="262"/>
    </row>
    <row r="141" spans="1:10" s="336" customFormat="1" ht="33.75" x14ac:dyDescent="0.2">
      <c r="A141" s="303">
        <v>2</v>
      </c>
      <c r="B141" s="425"/>
      <c r="C141" s="303" t="s">
        <v>473</v>
      </c>
      <c r="D141" s="573" t="s">
        <v>587</v>
      </c>
      <c r="E141" s="135" t="s">
        <v>588</v>
      </c>
      <c r="F141" s="309">
        <v>4000</v>
      </c>
      <c r="G141" s="309"/>
      <c r="H141" s="315"/>
      <c r="I141" s="310">
        <v>4000</v>
      </c>
      <c r="J141" s="262"/>
    </row>
    <row r="142" spans="1:10" s="336" customFormat="1" ht="22.5" x14ac:dyDescent="0.2">
      <c r="A142" s="255">
        <v>2</v>
      </c>
      <c r="B142" s="425"/>
      <c r="C142" s="507" t="s">
        <v>404</v>
      </c>
      <c r="D142" s="572" t="s">
        <v>589</v>
      </c>
      <c r="E142" s="260" t="s">
        <v>590</v>
      </c>
      <c r="F142" s="309">
        <v>10000</v>
      </c>
      <c r="G142" s="309"/>
      <c r="H142" s="315"/>
      <c r="I142" s="310">
        <v>10000</v>
      </c>
      <c r="J142" s="262"/>
    </row>
    <row r="143" spans="1:10" s="336" customFormat="1" ht="22.5" x14ac:dyDescent="0.2">
      <c r="A143" s="255">
        <v>2</v>
      </c>
      <c r="B143" s="425"/>
      <c r="C143" s="507" t="s">
        <v>424</v>
      </c>
      <c r="D143" s="572" t="s">
        <v>591</v>
      </c>
      <c r="E143" s="256" t="s">
        <v>592</v>
      </c>
      <c r="F143" s="309">
        <v>6000</v>
      </c>
      <c r="G143" s="309"/>
      <c r="H143" s="315"/>
      <c r="I143" s="310">
        <v>6000</v>
      </c>
      <c r="J143" s="262"/>
    </row>
    <row r="144" spans="1:10" s="336" customFormat="1" ht="11.25" x14ac:dyDescent="0.2">
      <c r="A144" s="255">
        <v>2</v>
      </c>
      <c r="B144" s="425"/>
      <c r="C144" s="507" t="s">
        <v>404</v>
      </c>
      <c r="D144" s="572" t="s">
        <v>458</v>
      </c>
      <c r="E144" s="256" t="s">
        <v>592</v>
      </c>
      <c r="F144" s="309">
        <v>8000</v>
      </c>
      <c r="G144" s="309"/>
      <c r="H144" s="315"/>
      <c r="I144" s="310">
        <v>8000</v>
      </c>
      <c r="J144" s="262"/>
    </row>
    <row r="145" spans="1:10" s="336" customFormat="1" ht="22.5" x14ac:dyDescent="0.2">
      <c r="A145" s="255">
        <v>2</v>
      </c>
      <c r="B145" s="425"/>
      <c r="C145" s="507" t="s">
        <v>594</v>
      </c>
      <c r="D145" s="572" t="s">
        <v>593</v>
      </c>
      <c r="E145" s="256" t="s">
        <v>592</v>
      </c>
      <c r="F145" s="309">
        <v>4000</v>
      </c>
      <c r="G145" s="309"/>
      <c r="H145" s="315"/>
      <c r="I145" s="310">
        <v>4000</v>
      </c>
      <c r="J145" s="262"/>
    </row>
    <row r="146" spans="1:10" s="336" customFormat="1" ht="22.5" x14ac:dyDescent="0.2">
      <c r="A146" s="307">
        <v>2</v>
      </c>
      <c r="B146" s="425"/>
      <c r="C146" s="303" t="s">
        <v>344</v>
      </c>
      <c r="D146" s="581" t="s">
        <v>343</v>
      </c>
      <c r="E146" s="134" t="s">
        <v>595</v>
      </c>
      <c r="F146" s="309">
        <v>35000</v>
      </c>
      <c r="G146" s="309">
        <v>35000</v>
      </c>
      <c r="H146" s="315"/>
      <c r="I146" s="310"/>
      <c r="J146" s="262"/>
    </row>
    <row r="147" spans="1:10" s="336" customFormat="1" ht="11.25" x14ac:dyDescent="0.2">
      <c r="A147" s="307">
        <v>2</v>
      </c>
      <c r="B147" s="425"/>
      <c r="C147" s="303" t="s">
        <v>386</v>
      </c>
      <c r="D147" s="581" t="s">
        <v>596</v>
      </c>
      <c r="E147" s="134" t="s">
        <v>431</v>
      </c>
      <c r="F147" s="310">
        <v>200</v>
      </c>
      <c r="G147" s="310"/>
      <c r="H147" s="315"/>
      <c r="I147" s="310">
        <v>200</v>
      </c>
      <c r="J147" s="262"/>
    </row>
    <row r="148" spans="1:10" s="336" customFormat="1" ht="22.5" x14ac:dyDescent="0.2">
      <c r="A148" s="307">
        <v>2</v>
      </c>
      <c r="B148" s="425"/>
      <c r="C148" s="303" t="s">
        <v>386</v>
      </c>
      <c r="D148" s="581" t="s">
        <v>428</v>
      </c>
      <c r="E148" s="134" t="s">
        <v>597</v>
      </c>
      <c r="F148" s="310">
        <v>600</v>
      </c>
      <c r="G148" s="310"/>
      <c r="H148" s="315"/>
      <c r="I148" s="310">
        <v>600</v>
      </c>
      <c r="J148" s="262"/>
    </row>
    <row r="149" spans="1:10" s="336" customFormat="1" ht="45" x14ac:dyDescent="0.2">
      <c r="A149" s="269">
        <v>2</v>
      </c>
      <c r="B149" s="425"/>
      <c r="C149" s="303" t="s">
        <v>348</v>
      </c>
      <c r="D149" s="581" t="s">
        <v>598</v>
      </c>
      <c r="E149" s="134" t="s">
        <v>599</v>
      </c>
      <c r="F149" s="310">
        <v>6000</v>
      </c>
      <c r="G149" s="315"/>
      <c r="H149" s="315"/>
      <c r="I149" s="310">
        <v>6000</v>
      </c>
      <c r="J149" s="262"/>
    </row>
    <row r="150" spans="1:10" s="336" customFormat="1" ht="67.5" x14ac:dyDescent="0.2">
      <c r="A150" s="303">
        <v>2</v>
      </c>
      <c r="B150" s="425"/>
      <c r="C150" s="303" t="s">
        <v>473</v>
      </c>
      <c r="D150" s="573" t="s">
        <v>531</v>
      </c>
      <c r="E150" s="135" t="s">
        <v>532</v>
      </c>
      <c r="F150" s="309">
        <v>500</v>
      </c>
      <c r="G150" s="309"/>
      <c r="H150" s="315"/>
      <c r="I150" s="310">
        <v>500</v>
      </c>
      <c r="J150" s="262"/>
    </row>
    <row r="151" spans="1:10" s="336" customFormat="1" ht="22.5" x14ac:dyDescent="0.2">
      <c r="A151" s="303">
        <v>2</v>
      </c>
      <c r="B151" s="425"/>
      <c r="C151" s="303" t="s">
        <v>453</v>
      </c>
      <c r="D151" s="573" t="s">
        <v>600</v>
      </c>
      <c r="E151" s="135" t="s">
        <v>601</v>
      </c>
      <c r="F151" s="309">
        <v>12000</v>
      </c>
      <c r="G151" s="309"/>
      <c r="H151" s="315"/>
      <c r="I151" s="310">
        <v>12000</v>
      </c>
      <c r="J151" s="262"/>
    </row>
    <row r="152" spans="1:10" s="336" customFormat="1" ht="11.25" x14ac:dyDescent="0.2">
      <c r="A152" s="303">
        <v>2</v>
      </c>
      <c r="B152" s="425"/>
      <c r="C152" s="303" t="s">
        <v>453</v>
      </c>
      <c r="D152" s="573" t="s">
        <v>602</v>
      </c>
      <c r="E152" s="135" t="s">
        <v>603</v>
      </c>
      <c r="F152" s="309">
        <v>3000</v>
      </c>
      <c r="G152" s="309"/>
      <c r="H152" s="315"/>
      <c r="I152" s="310">
        <v>3000</v>
      </c>
      <c r="J152" s="262"/>
    </row>
    <row r="153" spans="1:10" s="336" customFormat="1" ht="11.25" x14ac:dyDescent="0.2">
      <c r="A153" s="303">
        <v>2</v>
      </c>
      <c r="B153" s="425"/>
      <c r="C153" s="303" t="s">
        <v>453</v>
      </c>
      <c r="D153" s="573" t="s">
        <v>604</v>
      </c>
      <c r="E153" s="135" t="s">
        <v>605</v>
      </c>
      <c r="F153" s="309">
        <v>5000</v>
      </c>
      <c r="G153" s="309"/>
      <c r="H153" s="315"/>
      <c r="I153" s="310">
        <v>5000</v>
      </c>
      <c r="J153" s="262"/>
    </row>
    <row r="154" spans="1:10" s="336" customFormat="1" ht="22.5" x14ac:dyDescent="0.2">
      <c r="A154" s="255" t="s">
        <v>455</v>
      </c>
      <c r="B154" s="425"/>
      <c r="C154" s="507" t="s">
        <v>607</v>
      </c>
      <c r="D154" s="572" t="s">
        <v>606</v>
      </c>
      <c r="E154" s="256" t="s">
        <v>608</v>
      </c>
      <c r="F154" s="309">
        <v>2000</v>
      </c>
      <c r="G154" s="315"/>
      <c r="H154" s="315"/>
      <c r="I154" s="310">
        <v>2000</v>
      </c>
      <c r="J154" s="262"/>
    </row>
    <row r="155" spans="1:10" s="336" customFormat="1" ht="11.25" x14ac:dyDescent="0.2">
      <c r="A155" s="255" t="s">
        <v>464</v>
      </c>
      <c r="B155" s="425"/>
      <c r="C155" s="507" t="s">
        <v>543</v>
      </c>
      <c r="D155" s="572" t="s">
        <v>609</v>
      </c>
      <c r="E155" s="135" t="s">
        <v>610</v>
      </c>
      <c r="F155" s="309">
        <v>10000</v>
      </c>
      <c r="G155" s="315"/>
      <c r="H155" s="316"/>
      <c r="I155" s="310">
        <v>10000</v>
      </c>
      <c r="J155" s="262"/>
    </row>
    <row r="156" spans="1:10" s="336" customFormat="1" ht="33.75" x14ac:dyDescent="0.2">
      <c r="A156" s="255" t="s">
        <v>464</v>
      </c>
      <c r="B156" s="425"/>
      <c r="C156" s="507" t="s">
        <v>424</v>
      </c>
      <c r="D156" s="572" t="s">
        <v>611</v>
      </c>
      <c r="E156" s="260" t="s">
        <v>612</v>
      </c>
      <c r="F156" s="309">
        <v>50000</v>
      </c>
      <c r="G156" s="309"/>
      <c r="H156" s="316"/>
      <c r="I156" s="310">
        <v>50000</v>
      </c>
      <c r="J156" s="262"/>
    </row>
    <row r="157" spans="1:10" s="336" customFormat="1" ht="33.75" x14ac:dyDescent="0.2">
      <c r="A157" s="303">
        <v>3</v>
      </c>
      <c r="B157" s="425"/>
      <c r="C157" s="303" t="s">
        <v>473</v>
      </c>
      <c r="D157" s="573" t="s">
        <v>587</v>
      </c>
      <c r="E157" s="135" t="s">
        <v>613</v>
      </c>
      <c r="F157" s="309">
        <v>4000</v>
      </c>
      <c r="G157" s="309"/>
      <c r="H157" s="314"/>
      <c r="I157" s="310">
        <v>4000</v>
      </c>
      <c r="J157" s="262"/>
    </row>
    <row r="158" spans="1:10" s="336" customFormat="1" ht="22.5" x14ac:dyDescent="0.2">
      <c r="A158" s="255">
        <v>3</v>
      </c>
      <c r="B158" s="425"/>
      <c r="C158" s="303" t="s">
        <v>433</v>
      </c>
      <c r="D158" s="580" t="s">
        <v>614</v>
      </c>
      <c r="E158" s="256" t="s">
        <v>615</v>
      </c>
      <c r="F158" s="309">
        <v>15000</v>
      </c>
      <c r="G158" s="309"/>
      <c r="H158" s="314"/>
      <c r="I158" s="310">
        <v>15000</v>
      </c>
      <c r="J158" s="262"/>
    </row>
    <row r="159" spans="1:10" s="336" customFormat="1" ht="11.25" x14ac:dyDescent="0.2">
      <c r="A159" s="255" t="s">
        <v>464</v>
      </c>
      <c r="B159" s="425"/>
      <c r="C159" s="507" t="s">
        <v>404</v>
      </c>
      <c r="D159" s="572" t="s">
        <v>465</v>
      </c>
      <c r="E159" s="256" t="s">
        <v>592</v>
      </c>
      <c r="F159" s="309">
        <v>3000</v>
      </c>
      <c r="G159" s="309"/>
      <c r="H159" s="310"/>
      <c r="I159" s="310">
        <v>3000</v>
      </c>
      <c r="J159" s="262"/>
    </row>
    <row r="160" spans="1:10" s="336" customFormat="1" ht="45" x14ac:dyDescent="0.2">
      <c r="A160" s="380">
        <v>1</v>
      </c>
      <c r="B160" s="425"/>
      <c r="C160" s="381" t="s">
        <v>897</v>
      </c>
      <c r="D160" s="387" t="s">
        <v>914</v>
      </c>
      <c r="E160" s="382" t="s">
        <v>903</v>
      </c>
      <c r="F160" s="384">
        <v>220000</v>
      </c>
      <c r="G160" s="388"/>
      <c r="H160" s="384">
        <v>220000</v>
      </c>
      <c r="I160" s="388"/>
      <c r="J160" s="388"/>
    </row>
    <row r="161" spans="1:10" s="336" customFormat="1" ht="22.5" x14ac:dyDescent="0.2">
      <c r="A161" s="380">
        <v>1</v>
      </c>
      <c r="B161" s="425"/>
      <c r="C161" s="381" t="s">
        <v>897</v>
      </c>
      <c r="D161" s="574" t="s">
        <v>913</v>
      </c>
      <c r="E161" s="382" t="s">
        <v>679</v>
      </c>
      <c r="F161" s="384">
        <v>70000</v>
      </c>
      <c r="G161" s="388"/>
      <c r="H161" s="384">
        <v>70000</v>
      </c>
      <c r="I161" s="388"/>
      <c r="J161" s="388"/>
    </row>
    <row r="162" spans="1:10" s="336" customFormat="1" ht="22.5" x14ac:dyDescent="0.2">
      <c r="A162" s="380">
        <v>1</v>
      </c>
      <c r="B162" s="425"/>
      <c r="C162" s="381" t="s">
        <v>897</v>
      </c>
      <c r="D162" s="574" t="s">
        <v>912</v>
      </c>
      <c r="E162" s="382" t="s">
        <v>679</v>
      </c>
      <c r="F162" s="384">
        <v>100000</v>
      </c>
      <c r="G162" s="388"/>
      <c r="H162" s="384">
        <v>100000</v>
      </c>
      <c r="I162" s="388"/>
      <c r="J162" s="388"/>
    </row>
    <row r="163" spans="1:10" s="336" customFormat="1" ht="78.75" x14ac:dyDescent="0.2">
      <c r="A163" s="380">
        <v>1</v>
      </c>
      <c r="B163" s="425"/>
      <c r="C163" s="381" t="s">
        <v>897</v>
      </c>
      <c r="D163" s="387" t="s">
        <v>911</v>
      </c>
      <c r="E163" s="382" t="s">
        <v>910</v>
      </c>
      <c r="F163" s="384">
        <v>350000</v>
      </c>
      <c r="G163" s="388"/>
      <c r="H163" s="384">
        <v>350000</v>
      </c>
      <c r="I163" s="388"/>
      <c r="J163" s="388"/>
    </row>
    <row r="164" spans="1:10" s="336" customFormat="1" ht="45" x14ac:dyDescent="0.2">
      <c r="A164" s="380">
        <v>1</v>
      </c>
      <c r="B164" s="425"/>
      <c r="C164" s="381" t="s">
        <v>897</v>
      </c>
      <c r="D164" s="387" t="s">
        <v>909</v>
      </c>
      <c r="E164" s="382" t="s">
        <v>908</v>
      </c>
      <c r="F164" s="384">
        <v>240000</v>
      </c>
      <c r="G164" s="388"/>
      <c r="H164" s="384">
        <v>240000</v>
      </c>
      <c r="I164" s="388"/>
      <c r="J164" s="388"/>
    </row>
    <row r="165" spans="1:10" s="336" customFormat="1" ht="33.75" x14ac:dyDescent="0.2">
      <c r="A165" s="380">
        <v>1</v>
      </c>
      <c r="B165" s="425"/>
      <c r="C165" s="381" t="s">
        <v>897</v>
      </c>
      <c r="D165" s="387" t="s">
        <v>907</v>
      </c>
      <c r="E165" s="382" t="s">
        <v>906</v>
      </c>
      <c r="F165" s="384">
        <v>350000</v>
      </c>
      <c r="G165" s="388"/>
      <c r="H165" s="384">
        <v>350000</v>
      </c>
      <c r="I165" s="388"/>
      <c r="J165" s="388"/>
    </row>
    <row r="166" spans="1:10" s="336" customFormat="1" ht="22.5" x14ac:dyDescent="0.2">
      <c r="A166" s="380">
        <v>1</v>
      </c>
      <c r="B166" s="425"/>
      <c r="C166" s="381" t="s">
        <v>897</v>
      </c>
      <c r="D166" s="387" t="s">
        <v>905</v>
      </c>
      <c r="E166" s="382" t="s">
        <v>679</v>
      </c>
      <c r="F166" s="384">
        <v>150000</v>
      </c>
      <c r="G166" s="388"/>
      <c r="H166" s="384">
        <v>150000</v>
      </c>
      <c r="I166" s="388"/>
      <c r="J166" s="388"/>
    </row>
    <row r="167" spans="1:10" s="336" customFormat="1" ht="22.5" x14ac:dyDescent="0.2">
      <c r="A167" s="380">
        <v>1</v>
      </c>
      <c r="B167" s="425"/>
      <c r="C167" s="381" t="s">
        <v>897</v>
      </c>
      <c r="D167" s="387" t="s">
        <v>896</v>
      </c>
      <c r="E167" s="383" t="s">
        <v>895</v>
      </c>
      <c r="F167" s="389"/>
      <c r="G167" s="388"/>
      <c r="H167" s="389"/>
      <c r="I167" s="388"/>
      <c r="J167" s="433" t="s">
        <v>541</v>
      </c>
    </row>
    <row r="168" spans="1:10" s="435" customFormat="1" ht="22.5" x14ac:dyDescent="0.2">
      <c r="A168" s="390">
        <v>1</v>
      </c>
      <c r="B168" s="425"/>
      <c r="C168" s="390" t="s">
        <v>453</v>
      </c>
      <c r="D168" s="576" t="s">
        <v>1045</v>
      </c>
      <c r="E168" s="390" t="s">
        <v>994</v>
      </c>
      <c r="F168" s="392"/>
      <c r="G168" s="434"/>
      <c r="H168" s="392"/>
      <c r="I168" s="434"/>
      <c r="J168" s="392" t="s">
        <v>541</v>
      </c>
    </row>
    <row r="169" spans="1:10" s="435" customFormat="1" ht="45" x14ac:dyDescent="0.2">
      <c r="A169" s="390">
        <v>1</v>
      </c>
      <c r="B169" s="425"/>
      <c r="C169" s="390" t="s">
        <v>453</v>
      </c>
      <c r="D169" s="576" t="s">
        <v>1044</v>
      </c>
      <c r="E169" s="390" t="s">
        <v>994</v>
      </c>
      <c r="F169" s="394" t="s">
        <v>1043</v>
      </c>
      <c r="G169" s="434"/>
      <c r="H169" s="394" t="s">
        <v>1043</v>
      </c>
      <c r="I169" s="434"/>
      <c r="J169" s="434"/>
    </row>
    <row r="170" spans="1:10" s="435" customFormat="1" ht="33.75" x14ac:dyDescent="0.2">
      <c r="A170" s="390">
        <v>1</v>
      </c>
      <c r="B170" s="425"/>
      <c r="C170" s="390" t="s">
        <v>453</v>
      </c>
      <c r="D170" s="576" t="s">
        <v>1042</v>
      </c>
      <c r="E170" s="390" t="s">
        <v>994</v>
      </c>
      <c r="F170" s="392">
        <v>5000</v>
      </c>
      <c r="G170" s="434"/>
      <c r="H170" s="392">
        <v>5000</v>
      </c>
      <c r="I170" s="434"/>
      <c r="J170" s="434"/>
    </row>
    <row r="171" spans="1:10" s="435" customFormat="1" ht="56.25" x14ac:dyDescent="0.2">
      <c r="A171" s="390">
        <v>1</v>
      </c>
      <c r="B171" s="425"/>
      <c r="C171" s="390" t="s">
        <v>453</v>
      </c>
      <c r="D171" s="576" t="s">
        <v>1041</v>
      </c>
      <c r="E171" s="390" t="s">
        <v>994</v>
      </c>
      <c r="F171" s="392">
        <v>1200</v>
      </c>
      <c r="G171" s="434"/>
      <c r="H171" s="392">
        <v>1200</v>
      </c>
      <c r="I171" s="434"/>
      <c r="J171" s="434"/>
    </row>
    <row r="172" spans="1:10" s="435" customFormat="1" ht="22.5" x14ac:dyDescent="0.2">
      <c r="A172" s="390">
        <v>1</v>
      </c>
      <c r="B172" s="425"/>
      <c r="C172" s="390" t="s">
        <v>453</v>
      </c>
      <c r="D172" s="576" t="s">
        <v>1040</v>
      </c>
      <c r="E172" s="390" t="s">
        <v>994</v>
      </c>
      <c r="F172" s="392">
        <v>250</v>
      </c>
      <c r="G172" s="434"/>
      <c r="H172" s="392">
        <v>250</v>
      </c>
      <c r="I172" s="434"/>
      <c r="J172" s="434"/>
    </row>
    <row r="173" spans="1:10" s="435" customFormat="1" ht="33.75" x14ac:dyDescent="0.2">
      <c r="A173" s="390">
        <v>1</v>
      </c>
      <c r="B173" s="425"/>
      <c r="C173" s="390" t="s">
        <v>453</v>
      </c>
      <c r="D173" s="576" t="s">
        <v>1039</v>
      </c>
      <c r="E173" s="390" t="s">
        <v>994</v>
      </c>
      <c r="F173" s="392">
        <v>800</v>
      </c>
      <c r="G173" s="434"/>
      <c r="H173" s="392">
        <v>800</v>
      </c>
      <c r="I173" s="434"/>
      <c r="J173" s="434"/>
    </row>
    <row r="174" spans="1:10" s="435" customFormat="1" ht="78.75" x14ac:dyDescent="0.2">
      <c r="A174" s="390">
        <v>1</v>
      </c>
      <c r="B174" s="425"/>
      <c r="C174" s="390" t="s">
        <v>1037</v>
      </c>
      <c r="D174" s="576" t="s">
        <v>1038</v>
      </c>
      <c r="E174" s="390" t="s">
        <v>994</v>
      </c>
      <c r="F174" s="392">
        <v>4000</v>
      </c>
      <c r="G174" s="434"/>
      <c r="H174" s="392">
        <v>4000</v>
      </c>
      <c r="I174" s="434"/>
      <c r="J174" s="434"/>
    </row>
    <row r="175" spans="1:10" s="435" customFormat="1" ht="78.75" x14ac:dyDescent="0.2">
      <c r="A175" s="390">
        <v>1</v>
      </c>
      <c r="B175" s="425"/>
      <c r="C175" s="390" t="s">
        <v>1021</v>
      </c>
      <c r="D175" s="576" t="s">
        <v>1036</v>
      </c>
      <c r="E175" s="390" t="s">
        <v>994</v>
      </c>
      <c r="F175" s="392">
        <v>4000</v>
      </c>
      <c r="G175" s="434"/>
      <c r="H175" s="392">
        <v>4000</v>
      </c>
      <c r="I175" s="434"/>
      <c r="J175" s="434"/>
    </row>
    <row r="176" spans="1:10" s="435" customFormat="1" ht="33.75" x14ac:dyDescent="0.2">
      <c r="A176" s="390">
        <v>1</v>
      </c>
      <c r="B176" s="425"/>
      <c r="C176" s="390" t="s">
        <v>1021</v>
      </c>
      <c r="D176" s="576" t="s">
        <v>1035</v>
      </c>
      <c r="E176" s="390" t="s">
        <v>994</v>
      </c>
      <c r="F176" s="392">
        <v>1500</v>
      </c>
      <c r="G176" s="434"/>
      <c r="H176" s="392">
        <v>1500</v>
      </c>
      <c r="I176" s="434"/>
      <c r="J176" s="434"/>
    </row>
    <row r="177" spans="1:11" s="435" customFormat="1" ht="22.5" x14ac:dyDescent="0.2">
      <c r="A177" s="390">
        <v>1</v>
      </c>
      <c r="B177" s="425"/>
      <c r="C177" s="390" t="s">
        <v>1021</v>
      </c>
      <c r="D177" s="576" t="s">
        <v>1034</v>
      </c>
      <c r="E177" s="390" t="s">
        <v>994</v>
      </c>
      <c r="F177" s="392">
        <v>300</v>
      </c>
      <c r="G177" s="434"/>
      <c r="H177" s="392">
        <v>300</v>
      </c>
      <c r="I177" s="434"/>
      <c r="J177" s="434"/>
    </row>
    <row r="178" spans="1:11" s="435" customFormat="1" ht="22.5" x14ac:dyDescent="0.2">
      <c r="A178" s="390">
        <v>1</v>
      </c>
      <c r="B178" s="425"/>
      <c r="C178" s="390" t="s">
        <v>1032</v>
      </c>
      <c r="D178" s="575" t="s">
        <v>1033</v>
      </c>
      <c r="E178" s="390" t="s">
        <v>994</v>
      </c>
      <c r="F178" s="392">
        <v>8000</v>
      </c>
      <c r="G178" s="434"/>
      <c r="H178" s="392">
        <v>8000</v>
      </c>
      <c r="I178" s="434"/>
      <c r="J178" s="434"/>
    </row>
    <row r="179" spans="1:11" s="435" customFormat="1" ht="56.25" x14ac:dyDescent="0.2">
      <c r="A179" s="390">
        <v>1</v>
      </c>
      <c r="B179" s="425"/>
      <c r="C179" s="390" t="s">
        <v>1032</v>
      </c>
      <c r="D179" s="576" t="s">
        <v>1028</v>
      </c>
      <c r="E179" s="390" t="s">
        <v>994</v>
      </c>
      <c r="F179" s="392">
        <v>800</v>
      </c>
      <c r="G179" s="434"/>
      <c r="H179" s="392">
        <v>800</v>
      </c>
      <c r="I179" s="434"/>
      <c r="J179" s="434"/>
    </row>
    <row r="180" spans="1:11" s="435" customFormat="1" ht="22.5" x14ac:dyDescent="0.2">
      <c r="A180" s="390">
        <v>1</v>
      </c>
      <c r="B180" s="425"/>
      <c r="C180" s="390" t="s">
        <v>1007</v>
      </c>
      <c r="D180" s="575" t="s">
        <v>1010</v>
      </c>
      <c r="E180" s="390" t="s">
        <v>994</v>
      </c>
      <c r="F180" s="392">
        <v>25000</v>
      </c>
      <c r="G180" s="434"/>
      <c r="H180" s="392">
        <v>25000</v>
      </c>
      <c r="I180" s="434"/>
      <c r="J180" s="434"/>
    </row>
    <row r="181" spans="1:11" s="435" customFormat="1" ht="22.5" x14ac:dyDescent="0.2">
      <c r="A181" s="390">
        <v>1</v>
      </c>
      <c r="B181" s="425"/>
      <c r="C181" s="390" t="s">
        <v>1007</v>
      </c>
      <c r="D181" s="575" t="s">
        <v>1009</v>
      </c>
      <c r="E181" s="390" t="s">
        <v>994</v>
      </c>
      <c r="F181" s="392"/>
      <c r="G181" s="434"/>
      <c r="H181" s="392"/>
      <c r="I181" s="434"/>
      <c r="J181" s="392" t="s">
        <v>541</v>
      </c>
    </row>
    <row r="182" spans="1:11" s="435" customFormat="1" ht="22.5" x14ac:dyDescent="0.2">
      <c r="A182" s="390">
        <v>1</v>
      </c>
      <c r="B182" s="425"/>
      <c r="C182" s="390" t="s">
        <v>1007</v>
      </c>
      <c r="D182" s="575" t="s">
        <v>1008</v>
      </c>
      <c r="E182" s="390" t="s">
        <v>994</v>
      </c>
      <c r="F182" s="392"/>
      <c r="G182" s="434"/>
      <c r="H182" s="392"/>
      <c r="I182" s="434"/>
      <c r="J182" s="392" t="s">
        <v>541</v>
      </c>
    </row>
    <row r="183" spans="1:11" s="435" customFormat="1" ht="22.5" x14ac:dyDescent="0.2">
      <c r="A183" s="390">
        <v>1</v>
      </c>
      <c r="B183" s="425"/>
      <c r="C183" s="390" t="s">
        <v>1007</v>
      </c>
      <c r="D183" s="575" t="s">
        <v>1006</v>
      </c>
      <c r="E183" s="390" t="s">
        <v>994</v>
      </c>
      <c r="F183" s="392"/>
      <c r="G183" s="434"/>
      <c r="H183" s="392"/>
      <c r="I183" s="434"/>
      <c r="J183" s="392" t="s">
        <v>541</v>
      </c>
    </row>
    <row r="184" spans="1:11" s="435" customFormat="1" ht="22.5" x14ac:dyDescent="0.2">
      <c r="A184" s="390">
        <v>1</v>
      </c>
      <c r="B184" s="425"/>
      <c r="C184" s="390" t="s">
        <v>1030</v>
      </c>
      <c r="D184" s="575" t="s">
        <v>1031</v>
      </c>
      <c r="E184" s="390" t="s">
        <v>994</v>
      </c>
      <c r="F184" s="392">
        <v>50000</v>
      </c>
      <c r="G184" s="434"/>
      <c r="H184" s="392">
        <v>50000</v>
      </c>
      <c r="I184" s="434"/>
      <c r="J184" s="434"/>
    </row>
    <row r="185" spans="1:11" s="435" customFormat="1" ht="22.5" x14ac:dyDescent="0.2">
      <c r="A185" s="390">
        <v>2</v>
      </c>
      <c r="B185" s="425"/>
      <c r="C185" s="390" t="s">
        <v>453</v>
      </c>
      <c r="D185" s="576" t="s">
        <v>1029</v>
      </c>
      <c r="E185" s="390" t="s">
        <v>994</v>
      </c>
      <c r="F185" s="392">
        <v>300</v>
      </c>
      <c r="G185" s="434"/>
      <c r="H185" s="392">
        <v>300</v>
      </c>
      <c r="I185" s="434"/>
      <c r="J185" s="434"/>
    </row>
    <row r="186" spans="1:11" s="435" customFormat="1" ht="56.25" x14ac:dyDescent="0.2">
      <c r="A186" s="390">
        <v>1</v>
      </c>
      <c r="B186" s="425"/>
      <c r="C186" s="391"/>
      <c r="D186" s="576" t="s">
        <v>1028</v>
      </c>
      <c r="E186" s="390" t="s">
        <v>994</v>
      </c>
      <c r="F186" s="392"/>
      <c r="G186" s="434"/>
      <c r="H186" s="392"/>
      <c r="I186" s="434"/>
      <c r="J186" s="392" t="s">
        <v>541</v>
      </c>
    </row>
    <row r="187" spans="1:11" s="435" customFormat="1" ht="22.5" x14ac:dyDescent="0.2">
      <c r="A187" s="390">
        <v>2</v>
      </c>
      <c r="B187" s="425"/>
      <c r="C187" s="390" t="s">
        <v>453</v>
      </c>
      <c r="D187" s="576" t="s">
        <v>1027</v>
      </c>
      <c r="E187" s="390" t="s">
        <v>994</v>
      </c>
      <c r="F187" s="392">
        <v>500</v>
      </c>
      <c r="G187" s="434"/>
      <c r="H187" s="392">
        <v>500</v>
      </c>
      <c r="I187" s="434"/>
      <c r="J187" s="434"/>
    </row>
    <row r="188" spans="1:11" s="435" customFormat="1" ht="22.5" x14ac:dyDescent="0.2">
      <c r="A188" s="390">
        <v>2</v>
      </c>
      <c r="B188" s="425"/>
      <c r="C188" s="390" t="s">
        <v>453</v>
      </c>
      <c r="D188" s="576" t="s">
        <v>1026</v>
      </c>
      <c r="E188" s="390" t="s">
        <v>994</v>
      </c>
      <c r="F188" s="392">
        <v>150</v>
      </c>
      <c r="G188" s="434"/>
      <c r="H188" s="392">
        <v>150</v>
      </c>
      <c r="I188" s="434"/>
      <c r="J188" s="434"/>
      <c r="K188" s="68"/>
    </row>
    <row r="189" spans="1:11" s="435" customFormat="1" ht="22.5" x14ac:dyDescent="0.2">
      <c r="A189" s="390">
        <v>2</v>
      </c>
      <c r="B189" s="425"/>
      <c r="C189" s="390" t="s">
        <v>453</v>
      </c>
      <c r="D189" s="576" t="s">
        <v>1025</v>
      </c>
      <c r="E189" s="390" t="s">
        <v>994</v>
      </c>
      <c r="F189" s="392">
        <v>100</v>
      </c>
      <c r="G189" s="434"/>
      <c r="H189" s="392">
        <v>100</v>
      </c>
      <c r="I189" s="434"/>
      <c r="J189" s="434"/>
      <c r="K189" s="68"/>
    </row>
    <row r="190" spans="1:11" s="435" customFormat="1" ht="33.75" x14ac:dyDescent="0.2">
      <c r="A190" s="390">
        <v>2</v>
      </c>
      <c r="B190" s="425"/>
      <c r="C190" s="390" t="s">
        <v>453</v>
      </c>
      <c r="D190" s="576" t="s">
        <v>1024</v>
      </c>
      <c r="E190" s="390" t="s">
        <v>994</v>
      </c>
      <c r="F190" s="392">
        <v>180</v>
      </c>
      <c r="G190" s="434"/>
      <c r="H190" s="392">
        <v>180</v>
      </c>
      <c r="I190" s="434"/>
      <c r="J190" s="434"/>
      <c r="K190" s="68"/>
    </row>
    <row r="191" spans="1:11" s="435" customFormat="1" ht="33.75" x14ac:dyDescent="0.2">
      <c r="A191" s="390">
        <v>2</v>
      </c>
      <c r="B191" s="425"/>
      <c r="C191" s="390" t="s">
        <v>1021</v>
      </c>
      <c r="D191" s="576" t="s">
        <v>1023</v>
      </c>
      <c r="E191" s="390" t="s">
        <v>994</v>
      </c>
      <c r="F191" s="392">
        <v>50</v>
      </c>
      <c r="G191" s="434"/>
      <c r="H191" s="392">
        <v>50</v>
      </c>
      <c r="I191" s="434"/>
      <c r="J191" s="434"/>
      <c r="K191" s="68"/>
    </row>
    <row r="192" spans="1:11" s="435" customFormat="1" ht="33.75" x14ac:dyDescent="0.2">
      <c r="A192" s="390">
        <v>2</v>
      </c>
      <c r="B192" s="425"/>
      <c r="C192" s="390" t="s">
        <v>1021</v>
      </c>
      <c r="D192" s="576" t="s">
        <v>1022</v>
      </c>
      <c r="E192" s="390" t="s">
        <v>994</v>
      </c>
      <c r="F192" s="392">
        <v>80</v>
      </c>
      <c r="G192" s="434"/>
      <c r="H192" s="392">
        <v>80</v>
      </c>
      <c r="I192" s="434"/>
      <c r="J192" s="434"/>
      <c r="K192" s="68"/>
    </row>
    <row r="193" spans="1:11" s="435" customFormat="1" ht="22.5" x14ac:dyDescent="0.2">
      <c r="A193" s="390">
        <v>2</v>
      </c>
      <c r="B193" s="425"/>
      <c r="C193" s="390" t="s">
        <v>998</v>
      </c>
      <c r="D193" s="576" t="s">
        <v>999</v>
      </c>
      <c r="E193" s="390" t="s">
        <v>994</v>
      </c>
      <c r="F193" s="392">
        <v>12000</v>
      </c>
      <c r="G193" s="434"/>
      <c r="H193" s="392">
        <v>12000</v>
      </c>
      <c r="I193" s="434"/>
      <c r="J193" s="434"/>
      <c r="K193" s="68"/>
    </row>
    <row r="194" spans="1:11" s="435" customFormat="1" ht="22.5" x14ac:dyDescent="0.2">
      <c r="A194" s="390">
        <v>2</v>
      </c>
      <c r="B194" s="425"/>
      <c r="C194" s="390" t="s">
        <v>998</v>
      </c>
      <c r="D194" s="576" t="s">
        <v>997</v>
      </c>
      <c r="E194" s="390" t="s">
        <v>994</v>
      </c>
      <c r="F194" s="392">
        <v>4000</v>
      </c>
      <c r="G194" s="434"/>
      <c r="H194" s="392">
        <v>4000</v>
      </c>
      <c r="I194" s="434"/>
      <c r="J194" s="434"/>
      <c r="K194" s="68"/>
    </row>
    <row r="195" spans="1:11" s="435" customFormat="1" ht="33.75" x14ac:dyDescent="0.2">
      <c r="A195" s="390">
        <v>2</v>
      </c>
      <c r="B195" s="425"/>
      <c r="C195" s="390" t="s">
        <v>1001</v>
      </c>
      <c r="D195" s="576" t="s">
        <v>1013</v>
      </c>
      <c r="E195" s="390" t="s">
        <v>994</v>
      </c>
      <c r="F195" s="392">
        <v>160</v>
      </c>
      <c r="G195" s="434"/>
      <c r="H195" s="392">
        <v>160</v>
      </c>
      <c r="I195" s="434"/>
      <c r="J195" s="434"/>
      <c r="K195" s="68"/>
    </row>
    <row r="196" spans="1:11" s="435" customFormat="1" ht="22.5" x14ac:dyDescent="0.2">
      <c r="A196" s="390">
        <v>2</v>
      </c>
      <c r="B196" s="426"/>
      <c r="C196" s="390" t="s">
        <v>996</v>
      </c>
      <c r="D196" s="576" t="s">
        <v>1016</v>
      </c>
      <c r="E196" s="390" t="s">
        <v>994</v>
      </c>
      <c r="F196" s="392">
        <v>4000</v>
      </c>
      <c r="G196" s="434"/>
      <c r="H196" s="392">
        <v>4000</v>
      </c>
      <c r="I196" s="434"/>
      <c r="J196" s="434"/>
      <c r="K196" s="68"/>
    </row>
    <row r="197" spans="1:11" x14ac:dyDescent="0.2">
      <c r="A197" s="557"/>
      <c r="B197" s="301"/>
      <c r="C197" s="551" t="s">
        <v>32</v>
      </c>
      <c r="D197" s="577"/>
      <c r="E197" s="431" t="s">
        <v>350</v>
      </c>
      <c r="F197" s="432">
        <f>SUM(F81:F196)</f>
        <v>3210870</v>
      </c>
      <c r="G197" s="432">
        <f>SUM(G81:G196)</f>
        <v>295000</v>
      </c>
      <c r="H197" s="432">
        <f>SUM(H81:H196)</f>
        <v>2636270</v>
      </c>
      <c r="I197" s="432">
        <f>SUM(I81:I196)</f>
        <v>279600</v>
      </c>
      <c r="J197" s="430"/>
      <c r="K197" s="68"/>
    </row>
    <row r="198" spans="1:11" x14ac:dyDescent="0.2">
      <c r="K198" s="68"/>
    </row>
    <row r="199" spans="1:11" s="68" customFormat="1" ht="12.75" customHeight="1" x14ac:dyDescent="0.2">
      <c r="A199" s="747" t="s">
        <v>37</v>
      </c>
      <c r="B199" s="783" t="s">
        <v>38</v>
      </c>
      <c r="C199" s="783" t="s">
        <v>39</v>
      </c>
      <c r="D199" s="756" t="s">
        <v>341</v>
      </c>
      <c r="E199" s="758"/>
      <c r="F199" s="756" t="s">
        <v>41</v>
      </c>
      <c r="G199" s="757"/>
      <c r="H199" s="757"/>
      <c r="I199" s="758"/>
      <c r="J199" s="783" t="s">
        <v>42</v>
      </c>
    </row>
    <row r="200" spans="1:11" s="68" customFormat="1" ht="11.25" customHeight="1" x14ac:dyDescent="0.2">
      <c r="A200" s="747"/>
      <c r="B200" s="784"/>
      <c r="C200" s="784"/>
      <c r="D200" s="608" t="s">
        <v>341</v>
      </c>
      <c r="E200" s="402" t="s">
        <v>342</v>
      </c>
      <c r="F200" s="11" t="s">
        <v>92</v>
      </c>
      <c r="G200" s="410"/>
      <c r="H200" s="13"/>
      <c r="I200" s="12"/>
      <c r="J200" s="784"/>
    </row>
    <row r="201" spans="1:11" s="68" customFormat="1" ht="11.25" x14ac:dyDescent="0.2">
      <c r="A201" s="747"/>
      <c r="B201" s="785"/>
      <c r="C201" s="785"/>
      <c r="D201" s="609"/>
      <c r="E201" s="411"/>
      <c r="F201" s="11"/>
      <c r="G201" s="11" t="s">
        <v>2</v>
      </c>
      <c r="H201" s="11" t="s">
        <v>4</v>
      </c>
      <c r="I201" s="11" t="s">
        <v>5</v>
      </c>
      <c r="J201" s="785"/>
    </row>
    <row r="202" spans="1:11" ht="33.75" customHeight="1" x14ac:dyDescent="0.2">
      <c r="A202" s="318">
        <v>1</v>
      </c>
      <c r="B202" s="418" t="s">
        <v>31</v>
      </c>
      <c r="C202" s="509" t="s">
        <v>620</v>
      </c>
      <c r="D202" s="568" t="s">
        <v>619</v>
      </c>
      <c r="E202" s="246" t="s">
        <v>621</v>
      </c>
      <c r="F202" s="437">
        <v>1300</v>
      </c>
      <c r="G202" s="261"/>
      <c r="H202" s="459">
        <v>1300</v>
      </c>
      <c r="I202" s="319"/>
      <c r="J202" s="320"/>
      <c r="K202" s="68"/>
    </row>
    <row r="203" spans="1:11" ht="22.5" x14ac:dyDescent="0.2">
      <c r="A203" s="321">
        <v>1</v>
      </c>
      <c r="B203" s="419"/>
      <c r="C203" s="303" t="s">
        <v>453</v>
      </c>
      <c r="D203" s="573" t="s">
        <v>622</v>
      </c>
      <c r="E203" s="134" t="s">
        <v>623</v>
      </c>
      <c r="F203" s="438">
        <v>1000</v>
      </c>
      <c r="G203" s="261"/>
      <c r="H203" s="460">
        <v>1000</v>
      </c>
      <c r="I203" s="259"/>
      <c r="J203" s="259"/>
      <c r="K203" s="68"/>
    </row>
    <row r="204" spans="1:11" ht="22.5" x14ac:dyDescent="0.2">
      <c r="A204" s="321">
        <v>1</v>
      </c>
      <c r="B204" s="419"/>
      <c r="C204" s="303" t="s">
        <v>453</v>
      </c>
      <c r="D204" s="581" t="s">
        <v>624</v>
      </c>
      <c r="E204" s="134" t="s">
        <v>625</v>
      </c>
      <c r="F204" s="438">
        <v>6000</v>
      </c>
      <c r="G204" s="261"/>
      <c r="H204" s="460">
        <v>6000</v>
      </c>
      <c r="I204" s="259"/>
      <c r="J204" s="259"/>
      <c r="K204" s="68"/>
    </row>
    <row r="205" spans="1:11" ht="33.75" x14ac:dyDescent="0.2">
      <c r="A205" s="303">
        <v>1</v>
      </c>
      <c r="B205" s="419"/>
      <c r="C205" s="303" t="s">
        <v>473</v>
      </c>
      <c r="D205" s="573" t="s">
        <v>472</v>
      </c>
      <c r="E205" s="135" t="s">
        <v>626</v>
      </c>
      <c r="F205" s="439">
        <v>4000</v>
      </c>
      <c r="G205" s="261"/>
      <c r="H205" s="461">
        <v>4000</v>
      </c>
      <c r="I205" s="322"/>
      <c r="J205" s="262"/>
      <c r="K205" s="68"/>
    </row>
    <row r="206" spans="1:11" x14ac:dyDescent="0.2">
      <c r="A206" s="323">
        <v>1</v>
      </c>
      <c r="B206" s="419"/>
      <c r="C206" s="364" t="s">
        <v>620</v>
      </c>
      <c r="D206" s="567" t="s">
        <v>627</v>
      </c>
      <c r="E206" s="136" t="s">
        <v>628</v>
      </c>
      <c r="F206" s="440">
        <v>320</v>
      </c>
      <c r="G206" s="261"/>
      <c r="H206" s="462">
        <v>320</v>
      </c>
      <c r="I206" s="324"/>
      <c r="J206" s="238"/>
      <c r="K206" s="68"/>
    </row>
    <row r="207" spans="1:11" ht="22.5" x14ac:dyDescent="0.2">
      <c r="A207" s="265">
        <v>1</v>
      </c>
      <c r="B207" s="419"/>
      <c r="C207" s="265" t="s">
        <v>348</v>
      </c>
      <c r="D207" s="566" t="s">
        <v>629</v>
      </c>
      <c r="E207" s="136" t="s">
        <v>630</v>
      </c>
      <c r="F207" s="286">
        <v>20000</v>
      </c>
      <c r="G207" s="261"/>
      <c r="H207" s="463">
        <v>20000</v>
      </c>
      <c r="I207" s="325"/>
      <c r="J207" s="238"/>
      <c r="K207" s="68"/>
    </row>
    <row r="208" spans="1:11" x14ac:dyDescent="0.2">
      <c r="A208" s="326">
        <v>1</v>
      </c>
      <c r="B208" s="419"/>
      <c r="C208" s="401" t="s">
        <v>453</v>
      </c>
      <c r="D208" s="566" t="s">
        <v>631</v>
      </c>
      <c r="E208" s="136" t="s">
        <v>632</v>
      </c>
      <c r="F208" s="286">
        <v>6000</v>
      </c>
      <c r="G208" s="261"/>
      <c r="H208" s="463">
        <v>6000</v>
      </c>
      <c r="I208" s="325"/>
      <c r="J208" s="238"/>
      <c r="K208" s="68"/>
    </row>
    <row r="209" spans="1:11" x14ac:dyDescent="0.2">
      <c r="A209" s="265">
        <v>1</v>
      </c>
      <c r="B209" s="419"/>
      <c r="C209" s="265" t="s">
        <v>549</v>
      </c>
      <c r="D209" s="566" t="s">
        <v>633</v>
      </c>
      <c r="E209" s="241" t="s">
        <v>634</v>
      </c>
      <c r="F209" s="441">
        <v>5000</v>
      </c>
      <c r="G209" s="261"/>
      <c r="H209" s="464">
        <v>5000</v>
      </c>
      <c r="I209" s="328"/>
      <c r="J209" s="238"/>
      <c r="K209" s="68"/>
    </row>
    <row r="210" spans="1:11" ht="45" x14ac:dyDescent="0.2">
      <c r="A210" s="323">
        <v>1</v>
      </c>
      <c r="B210" s="419"/>
      <c r="C210" s="342" t="s">
        <v>636</v>
      </c>
      <c r="D210" s="582" t="s">
        <v>635</v>
      </c>
      <c r="E210" s="237" t="s">
        <v>637</v>
      </c>
      <c r="F210" s="442">
        <v>400</v>
      </c>
      <c r="G210" s="261"/>
      <c r="H210" s="465">
        <v>400</v>
      </c>
      <c r="I210" s="325"/>
      <c r="J210" s="329"/>
      <c r="K210" s="68"/>
    </row>
    <row r="211" spans="1:11" ht="45" x14ac:dyDescent="0.2">
      <c r="A211" s="323">
        <v>1</v>
      </c>
      <c r="B211" s="419"/>
      <c r="C211" s="342" t="s">
        <v>636</v>
      </c>
      <c r="D211" s="565" t="s">
        <v>638</v>
      </c>
      <c r="E211" s="237" t="s">
        <v>637</v>
      </c>
      <c r="F211" s="442">
        <v>110</v>
      </c>
      <c r="G211" s="261"/>
      <c r="H211" s="465">
        <v>110</v>
      </c>
      <c r="I211" s="325"/>
      <c r="J211" s="250"/>
      <c r="K211" s="68"/>
    </row>
    <row r="212" spans="1:11" ht="101.25" x14ac:dyDescent="0.2">
      <c r="A212" s="323">
        <v>1</v>
      </c>
      <c r="B212" s="419"/>
      <c r="C212" s="364" t="s">
        <v>640</v>
      </c>
      <c r="D212" s="567" t="s">
        <v>639</v>
      </c>
      <c r="E212" s="239" t="s">
        <v>641</v>
      </c>
      <c r="F212" s="442">
        <v>100000</v>
      </c>
      <c r="G212" s="261"/>
      <c r="H212" s="465">
        <v>100000</v>
      </c>
      <c r="I212" s="325"/>
      <c r="J212" s="238"/>
      <c r="K212" s="68"/>
    </row>
    <row r="213" spans="1:11" ht="101.25" x14ac:dyDescent="0.2">
      <c r="A213" s="323">
        <v>1</v>
      </c>
      <c r="B213" s="419"/>
      <c r="C213" s="364" t="s">
        <v>640</v>
      </c>
      <c r="D213" s="567" t="s">
        <v>499</v>
      </c>
      <c r="E213" s="239" t="s">
        <v>641</v>
      </c>
      <c r="F213" s="286">
        <v>118000</v>
      </c>
      <c r="G213" s="261"/>
      <c r="H213" s="463">
        <v>118000</v>
      </c>
      <c r="I213" s="325"/>
      <c r="J213" s="243" t="s">
        <v>642</v>
      </c>
      <c r="K213" s="68"/>
    </row>
    <row r="214" spans="1:11" ht="157.5" x14ac:dyDescent="0.2">
      <c r="A214" s="323">
        <v>1</v>
      </c>
      <c r="B214" s="419"/>
      <c r="C214" s="364" t="s">
        <v>643</v>
      </c>
      <c r="D214" s="567" t="s">
        <v>403</v>
      </c>
      <c r="E214" s="239" t="s">
        <v>644</v>
      </c>
      <c r="F214" s="442">
        <v>22000</v>
      </c>
      <c r="G214" s="261"/>
      <c r="H214" s="465">
        <v>22000</v>
      </c>
      <c r="I214" s="325"/>
      <c r="J214" s="240" t="s">
        <v>645</v>
      </c>
      <c r="K214" s="68"/>
    </row>
    <row r="215" spans="1:11" ht="33.75" x14ac:dyDescent="0.2">
      <c r="A215" s="318">
        <v>1</v>
      </c>
      <c r="B215" s="419"/>
      <c r="C215" s="364" t="s">
        <v>433</v>
      </c>
      <c r="D215" s="583" t="s">
        <v>646</v>
      </c>
      <c r="E215" s="330" t="s">
        <v>647</v>
      </c>
      <c r="F215" s="443">
        <v>300</v>
      </c>
      <c r="G215" s="261"/>
      <c r="H215" s="466">
        <v>300</v>
      </c>
      <c r="I215" s="268"/>
      <c r="J215" s="268"/>
      <c r="K215" s="68"/>
    </row>
    <row r="216" spans="1:11" ht="67.5" x14ac:dyDescent="0.2">
      <c r="A216" s="321">
        <v>1</v>
      </c>
      <c r="B216" s="419"/>
      <c r="C216" s="303" t="s">
        <v>473</v>
      </c>
      <c r="D216" s="584" t="s">
        <v>648</v>
      </c>
      <c r="E216" s="135" t="s">
        <v>649</v>
      </c>
      <c r="F216" s="438">
        <v>500</v>
      </c>
      <c r="G216" s="261"/>
      <c r="H216" s="460">
        <v>500</v>
      </c>
      <c r="I216" s="259"/>
      <c r="J216" s="259"/>
      <c r="K216" s="68"/>
    </row>
    <row r="217" spans="1:11" ht="22.5" x14ac:dyDescent="0.2">
      <c r="A217" s="355">
        <v>1</v>
      </c>
      <c r="B217" s="419"/>
      <c r="C217" s="364" t="s">
        <v>433</v>
      </c>
      <c r="D217" s="583" t="s">
        <v>650</v>
      </c>
      <c r="E217" s="330" t="s">
        <v>651</v>
      </c>
      <c r="F217" s="442">
        <v>1000</v>
      </c>
      <c r="G217" s="261"/>
      <c r="H217" s="465">
        <v>1000</v>
      </c>
      <c r="I217" s="250"/>
      <c r="J217" s="250"/>
      <c r="K217" s="68"/>
    </row>
    <row r="218" spans="1:11" x14ac:dyDescent="0.2">
      <c r="A218" s="323">
        <v>1</v>
      </c>
      <c r="B218" s="419"/>
      <c r="C218" s="342" t="s">
        <v>653</v>
      </c>
      <c r="D218" s="583" t="s">
        <v>652</v>
      </c>
      <c r="E218" s="330" t="s">
        <v>654</v>
      </c>
      <c r="F218" s="442">
        <v>150</v>
      </c>
      <c r="G218" s="261"/>
      <c r="H218" s="465">
        <v>150</v>
      </c>
      <c r="I218" s="250"/>
      <c r="J218" s="250"/>
      <c r="K218" s="68"/>
    </row>
    <row r="219" spans="1:11" ht="45" x14ac:dyDescent="0.2">
      <c r="A219" s="323">
        <v>1</v>
      </c>
      <c r="B219" s="419"/>
      <c r="C219" s="342" t="s">
        <v>636</v>
      </c>
      <c r="D219" s="583" t="s">
        <v>655</v>
      </c>
      <c r="E219" s="332" t="s">
        <v>637</v>
      </c>
      <c r="F219" s="438">
        <v>1000</v>
      </c>
      <c r="G219" s="261"/>
      <c r="H219" s="460">
        <v>1000</v>
      </c>
      <c r="I219" s="259"/>
      <c r="J219" s="259"/>
      <c r="K219" s="68"/>
    </row>
    <row r="220" spans="1:11" ht="78.75" x14ac:dyDescent="0.2">
      <c r="A220" s="244">
        <v>1</v>
      </c>
      <c r="B220" s="419"/>
      <c r="C220" s="364" t="s">
        <v>424</v>
      </c>
      <c r="D220" s="567" t="s">
        <v>656</v>
      </c>
      <c r="E220" s="333" t="s">
        <v>449</v>
      </c>
      <c r="F220" s="441">
        <v>0</v>
      </c>
      <c r="G220" s="441">
        <v>0</v>
      </c>
      <c r="H220" s="441">
        <v>0</v>
      </c>
      <c r="I220" s="441">
        <v>0</v>
      </c>
      <c r="J220" s="467" t="s">
        <v>450</v>
      </c>
      <c r="K220" s="68"/>
    </row>
    <row r="221" spans="1:11" ht="33.75" x14ac:dyDescent="0.2">
      <c r="A221" s="323">
        <v>1</v>
      </c>
      <c r="B221" s="419"/>
      <c r="C221" s="364" t="s">
        <v>643</v>
      </c>
      <c r="D221" s="567" t="s">
        <v>657</v>
      </c>
      <c r="E221" s="239" t="s">
        <v>658</v>
      </c>
      <c r="F221" s="441">
        <v>4000</v>
      </c>
      <c r="G221" s="261"/>
      <c r="H221" s="464">
        <v>4000</v>
      </c>
      <c r="I221" s="328"/>
      <c r="J221" s="238"/>
      <c r="K221" s="68"/>
    </row>
    <row r="222" spans="1:11" ht="33.75" x14ac:dyDescent="0.2">
      <c r="A222" s="236" t="s">
        <v>436</v>
      </c>
      <c r="B222" s="419"/>
      <c r="C222" s="364" t="s">
        <v>424</v>
      </c>
      <c r="D222" s="567" t="s">
        <v>659</v>
      </c>
      <c r="E222" s="241" t="s">
        <v>497</v>
      </c>
      <c r="F222" s="445">
        <v>105000</v>
      </c>
      <c r="G222" s="261"/>
      <c r="H222" s="468">
        <v>105000</v>
      </c>
      <c r="I222" s="263"/>
      <c r="J222" s="250"/>
      <c r="K222" s="68"/>
    </row>
    <row r="223" spans="1:11" ht="33.75" x14ac:dyDescent="0.2">
      <c r="A223" s="323">
        <v>1</v>
      </c>
      <c r="B223" s="419"/>
      <c r="C223" s="364" t="s">
        <v>620</v>
      </c>
      <c r="D223" s="567" t="s">
        <v>660</v>
      </c>
      <c r="E223" s="136" t="s">
        <v>661</v>
      </c>
      <c r="F223" s="446">
        <v>800</v>
      </c>
      <c r="G223" s="261"/>
      <c r="H223" s="468">
        <v>800</v>
      </c>
      <c r="I223" s="263"/>
      <c r="J223" s="250"/>
      <c r="K223" s="68"/>
    </row>
    <row r="224" spans="1:11" ht="22.5" x14ac:dyDescent="0.2">
      <c r="A224" s="323">
        <v>1</v>
      </c>
      <c r="B224" s="419"/>
      <c r="C224" s="364" t="s">
        <v>663</v>
      </c>
      <c r="D224" s="567" t="s">
        <v>662</v>
      </c>
      <c r="E224" s="136" t="s">
        <v>664</v>
      </c>
      <c r="F224" s="446">
        <v>21750</v>
      </c>
      <c r="G224" s="261"/>
      <c r="H224" s="469">
        <v>21750</v>
      </c>
      <c r="I224" s="263"/>
      <c r="J224" s="250"/>
      <c r="K224" s="68"/>
    </row>
    <row r="225" spans="1:11" x14ac:dyDescent="0.2">
      <c r="A225" s="318">
        <v>1</v>
      </c>
      <c r="B225" s="419"/>
      <c r="C225" s="364" t="s">
        <v>643</v>
      </c>
      <c r="D225" s="567" t="s">
        <v>504</v>
      </c>
      <c r="E225" s="239" t="s">
        <v>505</v>
      </c>
      <c r="F225" s="447">
        <v>400</v>
      </c>
      <c r="G225" s="261"/>
      <c r="H225" s="470">
        <v>400</v>
      </c>
      <c r="I225" s="266"/>
      <c r="J225" s="238"/>
      <c r="K225" s="68"/>
    </row>
    <row r="226" spans="1:11" ht="45" x14ac:dyDescent="0.2">
      <c r="A226" s="321">
        <v>1</v>
      </c>
      <c r="B226" s="419"/>
      <c r="C226" s="303" t="s">
        <v>473</v>
      </c>
      <c r="D226" s="585" t="s">
        <v>379</v>
      </c>
      <c r="E226" s="134" t="s">
        <v>665</v>
      </c>
      <c r="F226" s="438">
        <v>750</v>
      </c>
      <c r="G226" s="261"/>
      <c r="H226" s="460">
        <v>750</v>
      </c>
      <c r="I226" s="259"/>
      <c r="J226" s="259"/>
      <c r="K226" s="68"/>
    </row>
    <row r="227" spans="1:11" x14ac:dyDescent="0.2">
      <c r="A227" s="355">
        <v>1</v>
      </c>
      <c r="B227" s="419"/>
      <c r="C227" s="364" t="s">
        <v>643</v>
      </c>
      <c r="D227" s="567" t="s">
        <v>666</v>
      </c>
      <c r="E227" s="239" t="s">
        <v>505</v>
      </c>
      <c r="F227" s="442">
        <v>4500</v>
      </c>
      <c r="G227" s="261"/>
      <c r="H227" s="465">
        <v>4500</v>
      </c>
      <c r="I227" s="325"/>
      <c r="J227" s="238"/>
      <c r="K227" s="68"/>
    </row>
    <row r="228" spans="1:11" ht="22.5" x14ac:dyDescent="0.2">
      <c r="A228" s="323">
        <v>1</v>
      </c>
      <c r="B228" s="419"/>
      <c r="C228" s="364" t="s">
        <v>640</v>
      </c>
      <c r="D228" s="567" t="s">
        <v>423</v>
      </c>
      <c r="E228" s="239" t="s">
        <v>507</v>
      </c>
      <c r="F228" s="442">
        <v>12000</v>
      </c>
      <c r="G228" s="261"/>
      <c r="H228" s="465">
        <v>12000</v>
      </c>
      <c r="I228" s="325"/>
      <c r="J228" s="267" t="s">
        <v>667</v>
      </c>
      <c r="K228" s="68"/>
    </row>
    <row r="229" spans="1:11" ht="22.5" x14ac:dyDescent="0.2">
      <c r="A229" s="323">
        <v>1</v>
      </c>
      <c r="B229" s="419"/>
      <c r="C229" s="364" t="s">
        <v>640</v>
      </c>
      <c r="D229" s="567" t="s">
        <v>668</v>
      </c>
      <c r="E229" s="239" t="s">
        <v>669</v>
      </c>
      <c r="F229" s="442">
        <v>6000</v>
      </c>
      <c r="G229" s="261"/>
      <c r="H229" s="465">
        <v>6000</v>
      </c>
      <c r="I229" s="325"/>
      <c r="J229" s="238"/>
      <c r="K229" s="68"/>
    </row>
    <row r="230" spans="1:11" ht="22.5" x14ac:dyDescent="0.2">
      <c r="A230" s="323">
        <v>1</v>
      </c>
      <c r="B230" s="419"/>
      <c r="C230" s="364" t="s">
        <v>640</v>
      </c>
      <c r="D230" s="567" t="s">
        <v>670</v>
      </c>
      <c r="E230" s="239" t="s">
        <v>669</v>
      </c>
      <c r="F230" s="442">
        <v>13000</v>
      </c>
      <c r="G230" s="261"/>
      <c r="H230" s="465">
        <v>13000</v>
      </c>
      <c r="I230" s="325"/>
      <c r="J230" s="238"/>
      <c r="K230" s="68"/>
    </row>
    <row r="231" spans="1:11" ht="22.5" x14ac:dyDescent="0.2">
      <c r="A231" s="323">
        <v>1</v>
      </c>
      <c r="B231" s="419"/>
      <c r="C231" s="364" t="s">
        <v>643</v>
      </c>
      <c r="D231" s="567" t="s">
        <v>671</v>
      </c>
      <c r="E231" s="239" t="s">
        <v>672</v>
      </c>
      <c r="F231" s="442">
        <v>10000</v>
      </c>
      <c r="G231" s="261"/>
      <c r="H231" s="465">
        <v>10000</v>
      </c>
      <c r="I231" s="325"/>
      <c r="J231" s="238"/>
      <c r="K231" s="68"/>
    </row>
    <row r="232" spans="1:11" ht="67.5" x14ac:dyDescent="0.2">
      <c r="A232" s="323">
        <v>1</v>
      </c>
      <c r="B232" s="419"/>
      <c r="C232" s="364" t="s">
        <v>643</v>
      </c>
      <c r="D232" s="567" t="s">
        <v>508</v>
      </c>
      <c r="E232" s="239" t="s">
        <v>673</v>
      </c>
      <c r="F232" s="441">
        <v>900</v>
      </c>
      <c r="G232" s="261"/>
      <c r="H232" s="464">
        <v>900</v>
      </c>
      <c r="I232" s="328"/>
      <c r="J232" s="238"/>
      <c r="K232" s="68"/>
    </row>
    <row r="233" spans="1:11" ht="45" x14ac:dyDescent="0.2">
      <c r="A233" s="323">
        <v>1</v>
      </c>
      <c r="B233" s="419"/>
      <c r="C233" s="342" t="s">
        <v>636</v>
      </c>
      <c r="D233" s="565" t="s">
        <v>674</v>
      </c>
      <c r="E233" s="237" t="s">
        <v>637</v>
      </c>
      <c r="F233" s="442">
        <v>900</v>
      </c>
      <c r="G233" s="261"/>
      <c r="H233" s="465">
        <v>900</v>
      </c>
      <c r="I233" s="325"/>
      <c r="J233" s="250"/>
      <c r="K233" s="68"/>
    </row>
    <row r="234" spans="1:11" ht="45" x14ac:dyDescent="0.2">
      <c r="A234" s="323">
        <v>1</v>
      </c>
      <c r="B234" s="419"/>
      <c r="C234" s="342" t="s">
        <v>636</v>
      </c>
      <c r="D234" s="565" t="s">
        <v>675</v>
      </c>
      <c r="E234" s="237" t="s">
        <v>637</v>
      </c>
      <c r="F234" s="442">
        <v>1100</v>
      </c>
      <c r="G234" s="261"/>
      <c r="H234" s="465">
        <v>1100</v>
      </c>
      <c r="I234" s="325"/>
      <c r="J234" s="250"/>
      <c r="K234" s="68"/>
    </row>
    <row r="235" spans="1:11" ht="33.75" x14ac:dyDescent="0.2">
      <c r="A235" s="323">
        <v>1</v>
      </c>
      <c r="B235" s="419"/>
      <c r="C235" s="342" t="s">
        <v>636</v>
      </c>
      <c r="D235" s="565" t="s">
        <v>407</v>
      </c>
      <c r="E235" s="237" t="s">
        <v>676</v>
      </c>
      <c r="F235" s="442">
        <v>1100</v>
      </c>
      <c r="G235" s="261"/>
      <c r="H235" s="465">
        <v>1100</v>
      </c>
      <c r="I235" s="334"/>
      <c r="J235" s="250"/>
      <c r="K235" s="68"/>
    </row>
    <row r="236" spans="1:11" ht="22.5" x14ac:dyDescent="0.2">
      <c r="A236" s="323">
        <v>1</v>
      </c>
      <c r="B236" s="419"/>
      <c r="C236" s="342" t="s">
        <v>678</v>
      </c>
      <c r="D236" s="565" t="s">
        <v>677</v>
      </c>
      <c r="E236" s="237" t="s">
        <v>679</v>
      </c>
      <c r="F236" s="442">
        <v>7000</v>
      </c>
      <c r="G236" s="261"/>
      <c r="H236" s="465">
        <v>7000</v>
      </c>
      <c r="I236" s="334"/>
      <c r="J236" s="250"/>
      <c r="K236" s="68"/>
    </row>
    <row r="237" spans="1:11" ht="22.5" x14ac:dyDescent="0.2">
      <c r="A237" s="323">
        <v>1</v>
      </c>
      <c r="B237" s="419"/>
      <c r="C237" s="342" t="s">
        <v>678</v>
      </c>
      <c r="D237" s="565" t="s">
        <v>680</v>
      </c>
      <c r="E237" s="237" t="s">
        <v>679</v>
      </c>
      <c r="F237" s="442">
        <v>7000</v>
      </c>
      <c r="G237" s="261"/>
      <c r="H237" s="465">
        <v>7000</v>
      </c>
      <c r="I237" s="334"/>
      <c r="J237" s="250"/>
      <c r="K237" s="68"/>
    </row>
    <row r="238" spans="1:11" x14ac:dyDescent="0.2">
      <c r="A238" s="265">
        <v>1</v>
      </c>
      <c r="B238" s="419"/>
      <c r="C238" s="265" t="s">
        <v>682</v>
      </c>
      <c r="D238" s="566" t="s">
        <v>681</v>
      </c>
      <c r="E238" s="335" t="s">
        <v>683</v>
      </c>
      <c r="F238" s="441">
        <v>18000</v>
      </c>
      <c r="G238" s="261"/>
      <c r="H238" s="464">
        <v>18000</v>
      </c>
      <c r="I238" s="328"/>
      <c r="J238" s="238"/>
      <c r="K238" s="68"/>
    </row>
    <row r="239" spans="1:11" ht="22.5" x14ac:dyDescent="0.2">
      <c r="A239" s="265">
        <v>1</v>
      </c>
      <c r="B239" s="419"/>
      <c r="C239" s="265" t="s">
        <v>682</v>
      </c>
      <c r="D239" s="566" t="s">
        <v>684</v>
      </c>
      <c r="E239" s="241" t="s">
        <v>685</v>
      </c>
      <c r="F239" s="441">
        <v>14000</v>
      </c>
      <c r="G239" s="261"/>
      <c r="H239" s="464">
        <v>14000</v>
      </c>
      <c r="I239" s="328"/>
      <c r="J239" s="238"/>
      <c r="K239" s="68"/>
    </row>
    <row r="240" spans="1:11" x14ac:dyDescent="0.2">
      <c r="A240" s="265">
        <v>1</v>
      </c>
      <c r="B240" s="419"/>
      <c r="C240" s="265" t="s">
        <v>682</v>
      </c>
      <c r="D240" s="566" t="s">
        <v>686</v>
      </c>
      <c r="E240" s="241" t="s">
        <v>687</v>
      </c>
      <c r="F240" s="441">
        <v>5000</v>
      </c>
      <c r="G240" s="261"/>
      <c r="H240" s="464">
        <v>5000</v>
      </c>
      <c r="I240" s="328"/>
      <c r="J240" s="238"/>
      <c r="K240" s="68"/>
    </row>
    <row r="241" spans="1:11" ht="22.5" x14ac:dyDescent="0.2">
      <c r="A241" s="265">
        <v>1</v>
      </c>
      <c r="B241" s="419"/>
      <c r="C241" s="265" t="s">
        <v>682</v>
      </c>
      <c r="D241" s="566" t="s">
        <v>688</v>
      </c>
      <c r="E241" s="241" t="s">
        <v>689</v>
      </c>
      <c r="F241" s="441">
        <v>10000</v>
      </c>
      <c r="G241" s="293"/>
      <c r="I241" s="328">
        <v>10000</v>
      </c>
      <c r="J241" s="238"/>
      <c r="K241" s="68"/>
    </row>
    <row r="242" spans="1:11" x14ac:dyDescent="0.2">
      <c r="A242" s="337">
        <v>1</v>
      </c>
      <c r="B242" s="419"/>
      <c r="C242" s="337" t="s">
        <v>383</v>
      </c>
      <c r="D242" s="586" t="s">
        <v>690</v>
      </c>
      <c r="E242" s="339" t="s">
        <v>691</v>
      </c>
      <c r="F242" s="448">
        <v>12000</v>
      </c>
      <c r="G242" s="261"/>
      <c r="H242" s="471">
        <v>12000</v>
      </c>
      <c r="I242" s="340"/>
      <c r="J242" s="341"/>
      <c r="K242" s="68"/>
    </row>
    <row r="243" spans="1:11" ht="33.75" customHeight="1" x14ac:dyDescent="0.2">
      <c r="A243" s="816" t="s">
        <v>436</v>
      </c>
      <c r="B243" s="419"/>
      <c r="C243" s="401" t="s">
        <v>653</v>
      </c>
      <c r="D243" s="587" t="s">
        <v>391</v>
      </c>
      <c r="E243" s="242" t="s">
        <v>692</v>
      </c>
      <c r="F243" s="449">
        <v>8400</v>
      </c>
      <c r="G243" s="481"/>
      <c r="H243" s="472">
        <v>8400</v>
      </c>
      <c r="I243" s="412"/>
      <c r="J243" s="817"/>
      <c r="K243" s="68"/>
    </row>
    <row r="244" spans="1:11" x14ac:dyDescent="0.2">
      <c r="A244" s="816"/>
      <c r="B244" s="419"/>
      <c r="C244" s="401"/>
      <c r="D244" s="588" t="s">
        <v>393</v>
      </c>
      <c r="E244" s="242"/>
      <c r="F244" s="449"/>
      <c r="G244" s="481"/>
      <c r="H244" s="472"/>
      <c r="I244" s="413"/>
      <c r="J244" s="818"/>
      <c r="K244" s="68"/>
    </row>
    <row r="245" spans="1:11" ht="22.5" x14ac:dyDescent="0.2">
      <c r="A245" s="816"/>
      <c r="B245" s="419"/>
      <c r="C245" s="401"/>
      <c r="D245" s="587" t="s">
        <v>394</v>
      </c>
      <c r="E245" s="242"/>
      <c r="F245" s="449"/>
      <c r="G245" s="481"/>
      <c r="H245" s="472"/>
      <c r="I245" s="413"/>
      <c r="J245" s="818"/>
      <c r="K245" s="68"/>
    </row>
    <row r="246" spans="1:11" x14ac:dyDescent="0.2">
      <c r="A246" s="816"/>
      <c r="B246" s="419"/>
      <c r="C246" s="401"/>
      <c r="D246" s="587" t="s">
        <v>395</v>
      </c>
      <c r="E246" s="242"/>
      <c r="F246" s="449"/>
      <c r="G246" s="481"/>
      <c r="H246" s="472"/>
      <c r="I246" s="413"/>
      <c r="J246" s="818"/>
      <c r="K246" s="68"/>
    </row>
    <row r="247" spans="1:11" x14ac:dyDescent="0.2">
      <c r="A247" s="816"/>
      <c r="B247" s="419"/>
      <c r="C247" s="401"/>
      <c r="D247" s="587" t="s">
        <v>693</v>
      </c>
      <c r="E247" s="242"/>
      <c r="F247" s="449"/>
      <c r="G247" s="481"/>
      <c r="H247" s="472"/>
      <c r="I247" s="413"/>
      <c r="J247" s="818"/>
      <c r="K247" s="68"/>
    </row>
    <row r="248" spans="1:11" x14ac:dyDescent="0.2">
      <c r="A248" s="816"/>
      <c r="B248" s="419"/>
      <c r="C248" s="401"/>
      <c r="D248" s="587" t="s">
        <v>694</v>
      </c>
      <c r="E248" s="242"/>
      <c r="F248" s="449"/>
      <c r="G248" s="481"/>
      <c r="H248" s="472"/>
      <c r="I248" s="413"/>
      <c r="J248" s="818"/>
      <c r="K248" s="68"/>
    </row>
    <row r="249" spans="1:11" x14ac:dyDescent="0.2">
      <c r="A249" s="816"/>
      <c r="B249" s="419"/>
      <c r="C249" s="401"/>
      <c r="D249" s="587" t="s">
        <v>695</v>
      </c>
      <c r="E249" s="242"/>
      <c r="F249" s="449"/>
      <c r="G249" s="481"/>
      <c r="H249" s="472"/>
      <c r="I249" s="413"/>
      <c r="J249" s="818"/>
      <c r="K249" s="68"/>
    </row>
    <row r="250" spans="1:11" ht="22.5" x14ac:dyDescent="0.2">
      <c r="A250" s="816"/>
      <c r="B250" s="419"/>
      <c r="C250" s="401"/>
      <c r="D250" s="587" t="s">
        <v>696</v>
      </c>
      <c r="E250" s="242"/>
      <c r="F250" s="449"/>
      <c r="G250" s="481"/>
      <c r="H250" s="472"/>
      <c r="I250" s="413"/>
      <c r="J250" s="818"/>
      <c r="K250" s="68"/>
    </row>
    <row r="251" spans="1:11" ht="22.5" x14ac:dyDescent="0.2">
      <c r="A251" s="816"/>
      <c r="B251" s="419"/>
      <c r="C251" s="401"/>
      <c r="D251" s="587" t="s">
        <v>400</v>
      </c>
      <c r="E251" s="242"/>
      <c r="F251" s="449"/>
      <c r="G251" s="481"/>
      <c r="H251" s="472"/>
      <c r="I251" s="414"/>
      <c r="J251" s="819"/>
      <c r="K251" s="68"/>
    </row>
    <row r="252" spans="1:11" ht="78.75" x14ac:dyDescent="0.2">
      <c r="A252" s="342">
        <v>1</v>
      </c>
      <c r="B252" s="419"/>
      <c r="C252" s="342" t="s">
        <v>653</v>
      </c>
      <c r="D252" s="565" t="s">
        <v>697</v>
      </c>
      <c r="E252" s="237" t="s">
        <v>402</v>
      </c>
      <c r="F252" s="441">
        <v>4000</v>
      </c>
      <c r="G252" s="261"/>
      <c r="H252" s="464">
        <v>4000</v>
      </c>
      <c r="I252" s="328"/>
      <c r="J252" s="238"/>
      <c r="K252" s="68"/>
    </row>
    <row r="253" spans="1:11" ht="12.75" customHeight="1" x14ac:dyDescent="0.2">
      <c r="A253" s="823">
        <v>1</v>
      </c>
      <c r="B253" s="419"/>
      <c r="C253" s="421" t="s">
        <v>699</v>
      </c>
      <c r="D253" s="589" t="s">
        <v>698</v>
      </c>
      <c r="E253" s="343" t="s">
        <v>700</v>
      </c>
      <c r="F253" s="487">
        <v>20000</v>
      </c>
      <c r="G253" s="488"/>
      <c r="H253" s="489">
        <v>20000</v>
      </c>
      <c r="I253" s="490"/>
      <c r="J253" s="491"/>
      <c r="K253" s="68"/>
    </row>
    <row r="254" spans="1:11" x14ac:dyDescent="0.2">
      <c r="A254" s="823"/>
      <c r="B254" s="419"/>
      <c r="C254" s="485"/>
      <c r="D254" s="590" t="s">
        <v>701</v>
      </c>
      <c r="E254" s="486"/>
      <c r="F254" s="492"/>
      <c r="G254" s="493"/>
      <c r="H254" s="494"/>
      <c r="I254" s="495"/>
      <c r="J254" s="491"/>
      <c r="K254" s="68"/>
    </row>
    <row r="255" spans="1:11" x14ac:dyDescent="0.2">
      <c r="A255" s="823"/>
      <c r="B255" s="419"/>
      <c r="C255" s="485"/>
      <c r="D255" s="590" t="s">
        <v>702</v>
      </c>
      <c r="E255" s="486"/>
      <c r="F255" s="492"/>
      <c r="G255" s="493"/>
      <c r="H255" s="494"/>
      <c r="I255" s="495"/>
      <c r="J255" s="491"/>
      <c r="K255" s="68"/>
    </row>
    <row r="256" spans="1:11" x14ac:dyDescent="0.2">
      <c r="A256" s="823"/>
      <c r="B256" s="419"/>
      <c r="C256" s="485"/>
      <c r="D256" s="590" t="s">
        <v>703</v>
      </c>
      <c r="E256" s="486"/>
      <c r="F256" s="492"/>
      <c r="G256" s="493"/>
      <c r="H256" s="494"/>
      <c r="I256" s="495"/>
      <c r="J256" s="491"/>
      <c r="K256" s="68"/>
    </row>
    <row r="257" spans="1:11" x14ac:dyDescent="0.2">
      <c r="A257" s="823"/>
      <c r="B257" s="419"/>
      <c r="C257" s="485"/>
      <c r="D257" s="591" t="s">
        <v>539</v>
      </c>
      <c r="E257" s="486"/>
      <c r="F257" s="455"/>
      <c r="G257" s="496"/>
      <c r="H257" s="497"/>
      <c r="I257" s="356"/>
      <c r="J257" s="341"/>
      <c r="K257" s="68"/>
    </row>
    <row r="258" spans="1:11" ht="90" x14ac:dyDescent="0.2">
      <c r="A258" s="323">
        <v>1</v>
      </c>
      <c r="B258" s="419"/>
      <c r="C258" s="342" t="s">
        <v>636</v>
      </c>
      <c r="D258" s="592" t="s">
        <v>704</v>
      </c>
      <c r="E258" s="237" t="s">
        <v>705</v>
      </c>
      <c r="F258" s="440">
        <v>3000</v>
      </c>
      <c r="G258" s="261"/>
      <c r="H258" s="462">
        <v>3000</v>
      </c>
      <c r="I258" s="334"/>
      <c r="J258" s="238"/>
      <c r="K258" s="68"/>
    </row>
    <row r="259" spans="1:11" ht="22.5" x14ac:dyDescent="0.2">
      <c r="A259" s="323">
        <v>1</v>
      </c>
      <c r="B259" s="419"/>
      <c r="C259" s="342" t="s">
        <v>636</v>
      </c>
      <c r="D259" s="565" t="s">
        <v>363</v>
      </c>
      <c r="E259" s="237" t="s">
        <v>364</v>
      </c>
      <c r="F259" s="440">
        <v>4500</v>
      </c>
      <c r="G259" s="261"/>
      <c r="H259" s="462">
        <v>4500</v>
      </c>
      <c r="I259" s="334"/>
      <c r="J259" s="238"/>
      <c r="K259" s="68"/>
    </row>
    <row r="260" spans="1:11" x14ac:dyDescent="0.2">
      <c r="A260" s="822">
        <v>1</v>
      </c>
      <c r="B260" s="419"/>
      <c r="C260" s="417" t="s">
        <v>707</v>
      </c>
      <c r="D260" s="566" t="s">
        <v>706</v>
      </c>
      <c r="E260" s="136" t="s">
        <v>412</v>
      </c>
      <c r="F260" s="450">
        <v>2000</v>
      </c>
      <c r="G260" s="261"/>
      <c r="H260" s="473">
        <v>2000</v>
      </c>
      <c r="I260" s="345"/>
      <c r="J260" s="238"/>
      <c r="K260" s="68"/>
    </row>
    <row r="261" spans="1:11" x14ac:dyDescent="0.2">
      <c r="A261" s="822"/>
      <c r="B261" s="419"/>
      <c r="C261" s="417"/>
      <c r="D261" s="566" t="s">
        <v>708</v>
      </c>
      <c r="E261" s="136" t="s">
        <v>412</v>
      </c>
      <c r="F261" s="450">
        <v>500</v>
      </c>
      <c r="G261" s="261"/>
      <c r="H261" s="473">
        <v>500</v>
      </c>
      <c r="I261" s="345"/>
      <c r="J261" s="238"/>
      <c r="K261" s="68"/>
    </row>
    <row r="262" spans="1:11" ht="22.5" x14ac:dyDescent="0.2">
      <c r="A262" s="822"/>
      <c r="B262" s="419"/>
      <c r="C262" s="417"/>
      <c r="D262" s="566" t="s">
        <v>709</v>
      </c>
      <c r="E262" s="136" t="s">
        <v>710</v>
      </c>
      <c r="F262" s="450">
        <v>150</v>
      </c>
      <c r="G262" s="261"/>
      <c r="H262" s="473">
        <v>150</v>
      </c>
      <c r="I262" s="345"/>
      <c r="J262" s="238"/>
      <c r="K262" s="68"/>
    </row>
    <row r="263" spans="1:11" x14ac:dyDescent="0.2">
      <c r="A263" s="822"/>
      <c r="B263" s="419"/>
      <c r="C263" s="417"/>
      <c r="D263" s="566" t="s">
        <v>711</v>
      </c>
      <c r="E263" s="136" t="s">
        <v>712</v>
      </c>
      <c r="F263" s="450">
        <v>150</v>
      </c>
      <c r="G263" s="261"/>
      <c r="H263" s="473">
        <v>150</v>
      </c>
      <c r="I263" s="345"/>
      <c r="J263" s="238"/>
      <c r="K263" s="68"/>
    </row>
    <row r="264" spans="1:11" x14ac:dyDescent="0.2">
      <c r="A264" s="822"/>
      <c r="B264" s="419"/>
      <c r="C264" s="417"/>
      <c r="D264" s="566" t="s">
        <v>713</v>
      </c>
      <c r="E264" s="136" t="s">
        <v>712</v>
      </c>
      <c r="F264" s="450">
        <v>400</v>
      </c>
      <c r="G264" s="261"/>
      <c r="H264" s="473">
        <v>400</v>
      </c>
      <c r="I264" s="345"/>
      <c r="J264" s="238"/>
      <c r="K264" s="68"/>
    </row>
    <row r="265" spans="1:11" ht="22.5" x14ac:dyDescent="0.2">
      <c r="A265" s="822"/>
      <c r="B265" s="419"/>
      <c r="C265" s="417"/>
      <c r="D265" s="566" t="s">
        <v>714</v>
      </c>
      <c r="E265" s="136" t="s">
        <v>715</v>
      </c>
      <c r="F265" s="450">
        <v>300</v>
      </c>
      <c r="G265" s="261"/>
      <c r="H265" s="473">
        <v>300</v>
      </c>
      <c r="I265" s="345"/>
      <c r="J265" s="238"/>
      <c r="K265" s="68"/>
    </row>
    <row r="266" spans="1:11" x14ac:dyDescent="0.2">
      <c r="A266" s="822"/>
      <c r="B266" s="419"/>
      <c r="C266" s="417"/>
      <c r="D266" s="566" t="s">
        <v>716</v>
      </c>
      <c r="E266" s="136" t="s">
        <v>712</v>
      </c>
      <c r="F266" s="450">
        <v>100</v>
      </c>
      <c r="G266" s="261"/>
      <c r="H266" s="473">
        <v>100</v>
      </c>
      <c r="I266" s="345"/>
      <c r="J266" s="238"/>
      <c r="K266" s="68"/>
    </row>
    <row r="267" spans="1:11" x14ac:dyDescent="0.2">
      <c r="A267" s="822"/>
      <c r="B267" s="419"/>
      <c r="C267" s="417"/>
      <c r="D267" s="566" t="s">
        <v>717</v>
      </c>
      <c r="E267" s="136" t="s">
        <v>718</v>
      </c>
      <c r="F267" s="450">
        <v>600</v>
      </c>
      <c r="G267" s="261"/>
      <c r="H267" s="473">
        <v>600</v>
      </c>
      <c r="I267" s="345"/>
      <c r="J267" s="238"/>
      <c r="K267" s="68"/>
    </row>
    <row r="268" spans="1:11" x14ac:dyDescent="0.2">
      <c r="A268" s="822"/>
      <c r="B268" s="419"/>
      <c r="C268" s="417"/>
      <c r="D268" s="566" t="s">
        <v>719</v>
      </c>
      <c r="E268" s="136" t="s">
        <v>712</v>
      </c>
      <c r="F268" s="450">
        <v>120</v>
      </c>
      <c r="G268" s="261"/>
      <c r="H268" s="473">
        <v>120</v>
      </c>
      <c r="I268" s="345"/>
      <c r="J268" s="238"/>
      <c r="K268" s="68"/>
    </row>
    <row r="269" spans="1:11" x14ac:dyDescent="0.2">
      <c r="A269" s="822"/>
      <c r="B269" s="419"/>
      <c r="C269" s="417"/>
      <c r="D269" s="566" t="s">
        <v>720</v>
      </c>
      <c r="E269" s="136" t="s">
        <v>712</v>
      </c>
      <c r="F269" s="450">
        <v>80</v>
      </c>
      <c r="G269" s="261"/>
      <c r="H269" s="473">
        <v>80</v>
      </c>
      <c r="I269" s="345"/>
      <c r="J269" s="238"/>
      <c r="K269" s="68"/>
    </row>
    <row r="270" spans="1:11" x14ac:dyDescent="0.2">
      <c r="A270" s="822"/>
      <c r="B270" s="419"/>
      <c r="C270" s="417"/>
      <c r="D270" s="566" t="s">
        <v>721</v>
      </c>
      <c r="E270" s="136" t="s">
        <v>712</v>
      </c>
      <c r="F270" s="450">
        <v>80</v>
      </c>
      <c r="G270" s="261"/>
      <c r="H270" s="473">
        <v>80</v>
      </c>
      <c r="I270" s="345"/>
      <c r="J270" s="238"/>
      <c r="K270" s="68"/>
    </row>
    <row r="271" spans="1:11" x14ac:dyDescent="0.2">
      <c r="A271" s="822"/>
      <c r="B271" s="419"/>
      <c r="C271" s="417"/>
      <c r="D271" s="566" t="s">
        <v>722</v>
      </c>
      <c r="E271" s="136" t="s">
        <v>723</v>
      </c>
      <c r="F271" s="450">
        <v>600</v>
      </c>
      <c r="G271" s="261"/>
      <c r="H271" s="473">
        <v>600</v>
      </c>
      <c r="I271" s="345"/>
      <c r="J271" s="238"/>
      <c r="K271" s="68"/>
    </row>
    <row r="272" spans="1:11" x14ac:dyDescent="0.2">
      <c r="A272" s="822"/>
      <c r="B272" s="419"/>
      <c r="C272" s="417"/>
      <c r="D272" s="566" t="s">
        <v>724</v>
      </c>
      <c r="E272" s="136" t="s">
        <v>712</v>
      </c>
      <c r="F272" s="450">
        <v>80</v>
      </c>
      <c r="G272" s="261"/>
      <c r="H272" s="473">
        <v>80</v>
      </c>
      <c r="I272" s="345"/>
      <c r="J272" s="238"/>
      <c r="K272" s="68"/>
    </row>
    <row r="273" spans="1:11" x14ac:dyDescent="0.2">
      <c r="A273" s="822"/>
      <c r="B273" s="419"/>
      <c r="C273" s="417"/>
      <c r="D273" s="593" t="s">
        <v>725</v>
      </c>
      <c r="E273" s="246" t="s">
        <v>723</v>
      </c>
      <c r="F273" s="451">
        <v>600</v>
      </c>
      <c r="G273" s="261"/>
      <c r="H273" s="474">
        <v>600</v>
      </c>
      <c r="I273" s="346"/>
      <c r="J273" s="320"/>
      <c r="K273" s="68"/>
    </row>
    <row r="274" spans="1:11" ht="22.5" x14ac:dyDescent="0.2">
      <c r="A274" s="265">
        <v>1</v>
      </c>
      <c r="B274" s="419"/>
      <c r="C274" s="265" t="s">
        <v>682</v>
      </c>
      <c r="D274" s="566" t="s">
        <v>726</v>
      </c>
      <c r="E274" s="241" t="s">
        <v>727</v>
      </c>
      <c r="F274" s="441">
        <v>10000</v>
      </c>
      <c r="G274" s="261"/>
      <c r="H274" s="475">
        <v>10000</v>
      </c>
      <c r="I274" s="328"/>
      <c r="J274" s="238"/>
      <c r="K274" s="68"/>
    </row>
    <row r="275" spans="1:11" ht="78.75" x14ac:dyDescent="0.2">
      <c r="A275" s="347" t="s">
        <v>561</v>
      </c>
      <c r="B275" s="419"/>
      <c r="C275" s="510" t="s">
        <v>682</v>
      </c>
      <c r="D275" s="593" t="s">
        <v>728</v>
      </c>
      <c r="E275" s="247" t="s">
        <v>729</v>
      </c>
      <c r="F275" s="443">
        <v>140000</v>
      </c>
      <c r="G275" s="261"/>
      <c r="H275" s="466">
        <v>140000</v>
      </c>
      <c r="I275" s="319"/>
      <c r="J275" s="248" t="s">
        <v>730</v>
      </c>
      <c r="K275" s="68"/>
    </row>
    <row r="276" spans="1:11" ht="22.5" x14ac:dyDescent="0.2">
      <c r="A276" s="236" t="s">
        <v>561</v>
      </c>
      <c r="B276" s="419"/>
      <c r="C276" s="265" t="s">
        <v>682</v>
      </c>
      <c r="D276" s="566" t="s">
        <v>731</v>
      </c>
      <c r="E276" s="348" t="s">
        <v>732</v>
      </c>
      <c r="F276" s="441">
        <v>20000</v>
      </c>
      <c r="G276" s="261"/>
      <c r="H276" s="464">
        <v>20000</v>
      </c>
      <c r="I276" s="328"/>
      <c r="J276" s="238"/>
      <c r="K276" s="68"/>
    </row>
    <row r="277" spans="1:11" ht="22.5" x14ac:dyDescent="0.2">
      <c r="A277" s="349" t="s">
        <v>561</v>
      </c>
      <c r="B277" s="419"/>
      <c r="C277" s="364" t="s">
        <v>643</v>
      </c>
      <c r="D277" s="567" t="s">
        <v>562</v>
      </c>
      <c r="E277" s="239" t="s">
        <v>563</v>
      </c>
      <c r="F277" s="440">
        <v>4000</v>
      </c>
      <c r="G277" s="351"/>
      <c r="H277" s="462">
        <v>4000</v>
      </c>
      <c r="I277" s="334"/>
      <c r="J277" s="238"/>
      <c r="K277" s="68"/>
    </row>
    <row r="278" spans="1:11" ht="90" x14ac:dyDescent="0.2">
      <c r="A278" s="349" t="s">
        <v>561</v>
      </c>
      <c r="B278" s="419"/>
      <c r="C278" s="364" t="s">
        <v>643</v>
      </c>
      <c r="D278" s="567" t="s">
        <v>559</v>
      </c>
      <c r="E278" s="239" t="s">
        <v>554</v>
      </c>
      <c r="F278" s="450">
        <v>25000</v>
      </c>
      <c r="G278" s="137"/>
      <c r="H278" s="473">
        <v>25000</v>
      </c>
      <c r="I278" s="345"/>
      <c r="J278" s="238"/>
      <c r="K278" s="68"/>
    </row>
    <row r="279" spans="1:11" ht="45" x14ac:dyDescent="0.2">
      <c r="A279" s="337">
        <v>2</v>
      </c>
      <c r="B279" s="419"/>
      <c r="C279" s="337" t="s">
        <v>417</v>
      </c>
      <c r="D279" s="586" t="s">
        <v>416</v>
      </c>
      <c r="E279" s="338" t="s">
        <v>418</v>
      </c>
      <c r="F279" s="452">
        <v>12000</v>
      </c>
      <c r="G279" s="482"/>
      <c r="H279" s="476">
        <v>12000</v>
      </c>
      <c r="I279" s="350"/>
      <c r="J279" s="341"/>
      <c r="K279" s="68"/>
    </row>
    <row r="280" spans="1:11" ht="22.5" x14ac:dyDescent="0.2">
      <c r="A280" s="265">
        <v>2</v>
      </c>
      <c r="B280" s="419"/>
      <c r="C280" s="265" t="s">
        <v>453</v>
      </c>
      <c r="D280" s="566" t="s">
        <v>733</v>
      </c>
      <c r="E280" s="136" t="s">
        <v>734</v>
      </c>
      <c r="F280" s="286">
        <v>12000</v>
      </c>
      <c r="G280" s="295"/>
      <c r="H280" s="463">
        <v>12000</v>
      </c>
      <c r="I280" s="325"/>
      <c r="J280" s="238"/>
      <c r="K280" s="68"/>
    </row>
    <row r="281" spans="1:11" ht="56.25" x14ac:dyDescent="0.2">
      <c r="A281" s="303">
        <v>2</v>
      </c>
      <c r="B281" s="419"/>
      <c r="C281" s="303" t="s">
        <v>473</v>
      </c>
      <c r="D281" s="573" t="s">
        <v>472</v>
      </c>
      <c r="E281" s="135" t="s">
        <v>735</v>
      </c>
      <c r="F281" s="453">
        <v>8000</v>
      </c>
      <c r="G281" s="351"/>
      <c r="H281" s="477">
        <v>8000</v>
      </c>
      <c r="I281" s="352"/>
      <c r="J281" s="262"/>
      <c r="K281" s="68"/>
    </row>
    <row r="282" spans="1:11" x14ac:dyDescent="0.2">
      <c r="A282" s="265">
        <v>2</v>
      </c>
      <c r="B282" s="419"/>
      <c r="C282" s="265" t="s">
        <v>707</v>
      </c>
      <c r="D282" s="566" t="s">
        <v>736</v>
      </c>
      <c r="E282" s="136" t="s">
        <v>737</v>
      </c>
      <c r="F282" s="450">
        <v>2000</v>
      </c>
      <c r="G282" s="137"/>
      <c r="H282" s="473">
        <v>2000</v>
      </c>
      <c r="I282" s="345"/>
      <c r="J282" s="238"/>
      <c r="K282" s="68"/>
    </row>
    <row r="283" spans="1:11" ht="33.75" x14ac:dyDescent="0.2">
      <c r="A283" s="323">
        <v>2</v>
      </c>
      <c r="B283" s="419"/>
      <c r="C283" s="342"/>
      <c r="D283" s="565" t="s">
        <v>738</v>
      </c>
      <c r="E283" s="237" t="s">
        <v>739</v>
      </c>
      <c r="F283" s="440">
        <v>50000</v>
      </c>
      <c r="G283" s="351"/>
      <c r="H283" s="462">
        <v>50000</v>
      </c>
      <c r="I283" s="334"/>
      <c r="J283" s="238"/>
      <c r="K283" s="68"/>
    </row>
    <row r="284" spans="1:11" ht="22.5" x14ac:dyDescent="0.2">
      <c r="A284" s="265">
        <v>2</v>
      </c>
      <c r="B284" s="419"/>
      <c r="C284" s="265" t="s">
        <v>453</v>
      </c>
      <c r="D284" s="566" t="s">
        <v>740</v>
      </c>
      <c r="E284" s="136" t="s">
        <v>741</v>
      </c>
      <c r="F284" s="440">
        <v>12000</v>
      </c>
      <c r="G284" s="351"/>
      <c r="H284" s="462">
        <v>12000</v>
      </c>
      <c r="I284" s="334"/>
      <c r="J284" s="238"/>
      <c r="K284" s="68"/>
    </row>
    <row r="285" spans="1:11" ht="67.5" x14ac:dyDescent="0.2">
      <c r="A285" s="331">
        <v>2</v>
      </c>
      <c r="B285" s="419"/>
      <c r="C285" s="303" t="s">
        <v>473</v>
      </c>
      <c r="D285" s="584" t="s">
        <v>648</v>
      </c>
      <c r="E285" s="135" t="s">
        <v>649</v>
      </c>
      <c r="F285" s="438">
        <v>500</v>
      </c>
      <c r="G285" s="261"/>
      <c r="H285" s="460">
        <v>500</v>
      </c>
      <c r="I285" s="259"/>
      <c r="J285" s="259"/>
      <c r="K285" s="68"/>
    </row>
    <row r="286" spans="1:11" x14ac:dyDescent="0.2">
      <c r="A286" s="321">
        <v>2</v>
      </c>
      <c r="B286" s="419"/>
      <c r="C286" s="303" t="s">
        <v>348</v>
      </c>
      <c r="D286" s="573" t="s">
        <v>742</v>
      </c>
      <c r="E286" s="134" t="s">
        <v>592</v>
      </c>
      <c r="F286" s="438">
        <v>15000</v>
      </c>
      <c r="G286" s="261"/>
      <c r="H286" s="461">
        <v>15000</v>
      </c>
      <c r="I286" s="259"/>
      <c r="J286" s="259"/>
      <c r="K286" s="68"/>
    </row>
    <row r="287" spans="1:11" ht="22.5" x14ac:dyDescent="0.2">
      <c r="A287" s="321">
        <v>2</v>
      </c>
      <c r="B287" s="419"/>
      <c r="C287" s="303" t="s">
        <v>348</v>
      </c>
      <c r="D287" s="585" t="s">
        <v>743</v>
      </c>
      <c r="E287" s="134" t="s">
        <v>744</v>
      </c>
      <c r="F287" s="438">
        <v>35000</v>
      </c>
      <c r="G287" s="261"/>
      <c r="H287" s="461">
        <v>35000</v>
      </c>
      <c r="I287" s="259"/>
      <c r="J287" s="259"/>
      <c r="K287" s="68"/>
    </row>
    <row r="288" spans="1:11" ht="22.5" x14ac:dyDescent="0.2">
      <c r="A288" s="321">
        <v>2</v>
      </c>
      <c r="B288" s="419"/>
      <c r="C288" s="303" t="s">
        <v>453</v>
      </c>
      <c r="D288" s="573" t="s">
        <v>745</v>
      </c>
      <c r="E288" s="134" t="s">
        <v>567</v>
      </c>
      <c r="F288" s="438">
        <v>1000</v>
      </c>
      <c r="G288" s="261"/>
      <c r="H288" s="460">
        <v>1000</v>
      </c>
      <c r="I288" s="259"/>
      <c r="J288" s="259"/>
      <c r="K288" s="68"/>
    </row>
    <row r="289" spans="1:11" x14ac:dyDescent="0.2">
      <c r="A289" s="265">
        <v>2</v>
      </c>
      <c r="B289" s="419"/>
      <c r="C289" s="265" t="s">
        <v>682</v>
      </c>
      <c r="D289" s="566" t="s">
        <v>686</v>
      </c>
      <c r="E289" s="241" t="s">
        <v>687</v>
      </c>
      <c r="F289" s="441">
        <v>5000</v>
      </c>
      <c r="G289" s="261"/>
      <c r="H289" s="464">
        <v>5000</v>
      </c>
      <c r="I289" s="328"/>
      <c r="J289" s="238"/>
      <c r="K289" s="68"/>
    </row>
    <row r="290" spans="1:11" ht="33.75" x14ac:dyDescent="0.2">
      <c r="A290" s="323">
        <v>2</v>
      </c>
      <c r="B290" s="419"/>
      <c r="C290" s="364" t="s">
        <v>663</v>
      </c>
      <c r="D290" s="567" t="s">
        <v>746</v>
      </c>
      <c r="E290" s="136" t="s">
        <v>747</v>
      </c>
      <c r="F290" s="286">
        <v>8530</v>
      </c>
      <c r="G290" s="295"/>
      <c r="H290" s="463">
        <v>8530</v>
      </c>
      <c r="I290" s="238"/>
      <c r="J290" s="238"/>
      <c r="K290" s="68"/>
    </row>
    <row r="291" spans="1:11" ht="33.75" x14ac:dyDescent="0.2">
      <c r="A291" s="323">
        <v>2</v>
      </c>
      <c r="B291" s="419"/>
      <c r="C291" s="364" t="s">
        <v>663</v>
      </c>
      <c r="D291" s="567" t="s">
        <v>748</v>
      </c>
      <c r="E291" s="136" t="s">
        <v>747</v>
      </c>
      <c r="F291" s="286">
        <v>43365</v>
      </c>
      <c r="G291" s="295"/>
      <c r="H291" s="463">
        <v>43365</v>
      </c>
      <c r="I291" s="238"/>
      <c r="J291" s="238"/>
      <c r="K291" s="68"/>
    </row>
    <row r="292" spans="1:11" ht="101.25" x14ac:dyDescent="0.2">
      <c r="A292" s="323">
        <v>2</v>
      </c>
      <c r="B292" s="419"/>
      <c r="C292" s="364" t="s">
        <v>640</v>
      </c>
      <c r="D292" s="567" t="s">
        <v>639</v>
      </c>
      <c r="E292" s="237" t="s">
        <v>641</v>
      </c>
      <c r="F292" s="440">
        <v>100000</v>
      </c>
      <c r="G292" s="351"/>
      <c r="H292" s="462">
        <v>100000</v>
      </c>
      <c r="I292" s="334"/>
      <c r="J292" s="243" t="s">
        <v>749</v>
      </c>
      <c r="K292" s="68"/>
    </row>
    <row r="293" spans="1:11" ht="22.5" x14ac:dyDescent="0.2">
      <c r="A293" s="323">
        <v>2</v>
      </c>
      <c r="B293" s="419"/>
      <c r="C293" s="364" t="s">
        <v>640</v>
      </c>
      <c r="D293" s="567" t="s">
        <v>591</v>
      </c>
      <c r="E293" s="237" t="s">
        <v>592</v>
      </c>
      <c r="F293" s="454">
        <v>4000</v>
      </c>
      <c r="G293" s="483"/>
      <c r="H293" s="478">
        <v>4000</v>
      </c>
      <c r="I293" s="353"/>
      <c r="J293" s="238"/>
      <c r="K293" s="68"/>
    </row>
    <row r="294" spans="1:11" x14ac:dyDescent="0.2">
      <c r="A294" s="323">
        <v>2</v>
      </c>
      <c r="B294" s="419"/>
      <c r="C294" s="364" t="s">
        <v>643</v>
      </c>
      <c r="D294" s="567" t="s">
        <v>458</v>
      </c>
      <c r="E294" s="237" t="s">
        <v>592</v>
      </c>
      <c r="F294" s="454">
        <v>3000</v>
      </c>
      <c r="G294" s="483"/>
      <c r="H294" s="478">
        <v>3000</v>
      </c>
      <c r="I294" s="353"/>
      <c r="J294" s="238"/>
      <c r="K294" s="68"/>
    </row>
    <row r="295" spans="1:11" ht="33.75" x14ac:dyDescent="0.2">
      <c r="A295" s="323">
        <v>2</v>
      </c>
      <c r="B295" s="419"/>
      <c r="C295" s="364" t="s">
        <v>433</v>
      </c>
      <c r="D295" s="567" t="s">
        <v>750</v>
      </c>
      <c r="E295" s="136" t="s">
        <v>751</v>
      </c>
      <c r="F295" s="446">
        <v>50000</v>
      </c>
      <c r="G295" s="484"/>
      <c r="H295" s="469">
        <v>50000</v>
      </c>
      <c r="I295" s="263"/>
      <c r="J295" s="250"/>
      <c r="K295" s="68"/>
    </row>
    <row r="296" spans="1:11" ht="22.5" x14ac:dyDescent="0.2">
      <c r="A296" s="323">
        <v>3</v>
      </c>
      <c r="B296" s="419"/>
      <c r="C296" s="364" t="s">
        <v>433</v>
      </c>
      <c r="D296" s="567" t="s">
        <v>752</v>
      </c>
      <c r="E296" s="136" t="s">
        <v>412</v>
      </c>
      <c r="F296" s="446">
        <v>1500</v>
      </c>
      <c r="G296" s="484"/>
      <c r="H296" s="469"/>
      <c r="I296" s="354">
        <v>1500</v>
      </c>
      <c r="J296" s="250"/>
      <c r="K296" s="68"/>
    </row>
    <row r="297" spans="1:11" ht="45" x14ac:dyDescent="0.2">
      <c r="A297" s="326">
        <v>3</v>
      </c>
      <c r="B297" s="419"/>
      <c r="C297" s="265" t="s">
        <v>682</v>
      </c>
      <c r="D297" s="566" t="s">
        <v>753</v>
      </c>
      <c r="E297" s="241" t="s">
        <v>754</v>
      </c>
      <c r="F297" s="441">
        <v>18000</v>
      </c>
      <c r="G297" s="293"/>
      <c r="H297" s="464"/>
      <c r="I297" s="328">
        <v>18000</v>
      </c>
      <c r="J297" s="238"/>
      <c r="K297" s="68"/>
    </row>
    <row r="298" spans="1:11" ht="22.5" x14ac:dyDescent="0.2">
      <c r="A298" s="323">
        <v>3</v>
      </c>
      <c r="B298" s="419"/>
      <c r="C298" s="364" t="s">
        <v>433</v>
      </c>
      <c r="D298" s="567" t="s">
        <v>755</v>
      </c>
      <c r="E298" s="136" t="s">
        <v>412</v>
      </c>
      <c r="F298" s="446">
        <v>180</v>
      </c>
      <c r="G298" s="484"/>
      <c r="H298" s="469"/>
      <c r="I298" s="354">
        <v>180</v>
      </c>
      <c r="J298" s="250"/>
      <c r="K298" s="68"/>
    </row>
    <row r="299" spans="1:11" x14ac:dyDescent="0.2">
      <c r="A299" s="323">
        <v>3</v>
      </c>
      <c r="B299" s="419"/>
      <c r="C299" s="364" t="s">
        <v>620</v>
      </c>
      <c r="D299" s="567" t="s">
        <v>756</v>
      </c>
      <c r="E299" s="136" t="s">
        <v>757</v>
      </c>
      <c r="F299" s="440">
        <v>370</v>
      </c>
      <c r="G299" s="351"/>
      <c r="H299" s="462"/>
      <c r="I299" s="334">
        <v>370</v>
      </c>
      <c r="J299" s="238"/>
      <c r="K299" s="68"/>
    </row>
    <row r="300" spans="1:11" ht="22.5" x14ac:dyDescent="0.2">
      <c r="A300" s="323">
        <v>3</v>
      </c>
      <c r="B300" s="419"/>
      <c r="C300" s="364" t="s">
        <v>663</v>
      </c>
      <c r="D300" s="567" t="s">
        <v>758</v>
      </c>
      <c r="E300" s="136" t="s">
        <v>759</v>
      </c>
      <c r="F300" s="440">
        <v>1900</v>
      </c>
      <c r="G300" s="351"/>
      <c r="H300" s="462"/>
      <c r="I300" s="334">
        <v>1900</v>
      </c>
      <c r="J300" s="238"/>
      <c r="K300" s="68"/>
    </row>
    <row r="301" spans="1:11" ht="56.25" x14ac:dyDescent="0.2">
      <c r="A301" s="265">
        <v>3</v>
      </c>
      <c r="B301" s="419"/>
      <c r="C301" s="265" t="s">
        <v>761</v>
      </c>
      <c r="D301" s="566" t="s">
        <v>760</v>
      </c>
      <c r="E301" s="136" t="s">
        <v>735</v>
      </c>
      <c r="F301" s="440">
        <v>4000</v>
      </c>
      <c r="G301" s="351"/>
      <c r="H301" s="462"/>
      <c r="I301" s="334">
        <v>4000</v>
      </c>
      <c r="J301" s="238"/>
      <c r="K301" s="68"/>
    </row>
    <row r="302" spans="1:11" ht="56.25" x14ac:dyDescent="0.2">
      <c r="A302" s="355">
        <v>3</v>
      </c>
      <c r="B302" s="419"/>
      <c r="C302" s="511" t="s">
        <v>620</v>
      </c>
      <c r="D302" s="594" t="s">
        <v>762</v>
      </c>
      <c r="E302" s="338" t="s">
        <v>763</v>
      </c>
      <c r="F302" s="455">
        <v>20000</v>
      </c>
      <c r="G302" s="351"/>
      <c r="H302" s="336"/>
      <c r="I302" s="356">
        <v>20000</v>
      </c>
      <c r="J302" s="341"/>
      <c r="K302" s="68"/>
    </row>
    <row r="303" spans="1:11" x14ac:dyDescent="0.2">
      <c r="A303" s="323">
        <v>3</v>
      </c>
      <c r="B303" s="419"/>
      <c r="C303" s="364" t="s">
        <v>643</v>
      </c>
      <c r="D303" s="567" t="s">
        <v>465</v>
      </c>
      <c r="E303" s="237" t="s">
        <v>592</v>
      </c>
      <c r="F303" s="454">
        <v>3000</v>
      </c>
      <c r="G303" s="483"/>
      <c r="H303" s="478"/>
      <c r="I303" s="353">
        <v>3000</v>
      </c>
      <c r="J303" s="238"/>
      <c r="K303" s="68"/>
    </row>
    <row r="304" spans="1:11" ht="56.25" x14ac:dyDescent="0.2">
      <c r="A304" s="321">
        <v>3</v>
      </c>
      <c r="B304" s="419"/>
      <c r="C304" s="303" t="s">
        <v>473</v>
      </c>
      <c r="D304" s="573" t="s">
        <v>764</v>
      </c>
      <c r="E304" s="135" t="s">
        <v>735</v>
      </c>
      <c r="F304" s="439">
        <v>4000</v>
      </c>
      <c r="G304" s="261"/>
      <c r="H304" s="460"/>
      <c r="I304" s="322">
        <v>4000</v>
      </c>
      <c r="J304" s="259"/>
      <c r="K304" s="68"/>
    </row>
    <row r="305" spans="1:11" ht="33.75" x14ac:dyDescent="0.2">
      <c r="A305" s="386">
        <v>1</v>
      </c>
      <c r="B305" s="419"/>
      <c r="C305" s="381" t="s">
        <v>897</v>
      </c>
      <c r="D305" s="387" t="s">
        <v>923</v>
      </c>
      <c r="E305" s="383" t="s">
        <v>922</v>
      </c>
      <c r="F305" s="456">
        <v>220000</v>
      </c>
      <c r="G305" s="385"/>
      <c r="H305" s="384">
        <v>220000</v>
      </c>
      <c r="I305" s="385"/>
      <c r="J305" s="385"/>
      <c r="K305" s="68"/>
    </row>
    <row r="306" spans="1:11" x14ac:dyDescent="0.2">
      <c r="A306" s="380"/>
      <c r="B306" s="419"/>
      <c r="C306" s="381" t="s">
        <v>897</v>
      </c>
      <c r="D306" s="387"/>
      <c r="E306" s="383"/>
      <c r="F306" s="456"/>
      <c r="G306" s="385"/>
      <c r="H306" s="384"/>
      <c r="I306" s="385"/>
      <c r="J306" s="385"/>
      <c r="K306" s="68"/>
    </row>
    <row r="307" spans="1:11" ht="22.5" x14ac:dyDescent="0.2">
      <c r="A307" s="386">
        <v>1</v>
      </c>
      <c r="B307" s="419"/>
      <c r="C307" s="381" t="s">
        <v>897</v>
      </c>
      <c r="D307" s="387" t="s">
        <v>921</v>
      </c>
      <c r="E307" s="383" t="s">
        <v>920</v>
      </c>
      <c r="F307" s="456">
        <v>150000</v>
      </c>
      <c r="G307" s="385"/>
      <c r="H307" s="384">
        <v>150000</v>
      </c>
      <c r="I307" s="385"/>
      <c r="J307" s="385"/>
      <c r="K307" s="68"/>
    </row>
    <row r="308" spans="1:11" ht="56.25" x14ac:dyDescent="0.2">
      <c r="A308" s="386">
        <v>1</v>
      </c>
      <c r="B308" s="419"/>
      <c r="C308" s="381" t="s">
        <v>897</v>
      </c>
      <c r="D308" s="387" t="s">
        <v>919</v>
      </c>
      <c r="E308" s="382" t="s">
        <v>918</v>
      </c>
      <c r="F308" s="456">
        <v>150000</v>
      </c>
      <c r="G308" s="385"/>
      <c r="H308" s="384">
        <v>150000</v>
      </c>
      <c r="I308" s="385"/>
      <c r="J308" s="385"/>
      <c r="K308" s="68"/>
    </row>
    <row r="309" spans="1:11" ht="22.5" x14ac:dyDescent="0.2">
      <c r="A309" s="386">
        <v>1</v>
      </c>
      <c r="B309" s="419"/>
      <c r="C309" s="381" t="s">
        <v>897</v>
      </c>
      <c r="D309" s="387" t="s">
        <v>917</v>
      </c>
      <c r="E309" s="382" t="s">
        <v>679</v>
      </c>
      <c r="F309" s="456">
        <v>120000</v>
      </c>
      <c r="G309" s="385"/>
      <c r="H309" s="384">
        <v>120000</v>
      </c>
      <c r="I309" s="385"/>
      <c r="J309" s="385"/>
      <c r="K309" s="68"/>
    </row>
    <row r="310" spans="1:11" ht="33.75" x14ac:dyDescent="0.2">
      <c r="A310" s="386">
        <v>1</v>
      </c>
      <c r="B310" s="419"/>
      <c r="C310" s="381" t="s">
        <v>897</v>
      </c>
      <c r="D310" s="387" t="s">
        <v>916</v>
      </c>
      <c r="E310" s="383" t="s">
        <v>915</v>
      </c>
      <c r="F310" s="456">
        <v>350000</v>
      </c>
      <c r="G310" s="385"/>
      <c r="H310" s="384">
        <v>350000</v>
      </c>
      <c r="I310" s="385"/>
      <c r="J310" s="385"/>
      <c r="K310" s="68"/>
    </row>
    <row r="311" spans="1:11" s="133" customFormat="1" ht="22.5" x14ac:dyDescent="0.2">
      <c r="A311" s="390">
        <v>1</v>
      </c>
      <c r="B311" s="419"/>
      <c r="C311" s="390" t="s">
        <v>1001</v>
      </c>
      <c r="D311" s="575" t="s">
        <v>1015</v>
      </c>
      <c r="E311" s="390" t="s">
        <v>994</v>
      </c>
      <c r="F311" s="457">
        <v>240</v>
      </c>
      <c r="G311" s="393"/>
      <c r="H311" s="392">
        <v>240</v>
      </c>
      <c r="I311" s="393"/>
      <c r="J311" s="393"/>
      <c r="K311" s="68"/>
    </row>
    <row r="312" spans="1:11" s="133" customFormat="1" ht="33.75" x14ac:dyDescent="0.2">
      <c r="A312" s="390">
        <v>1</v>
      </c>
      <c r="B312" s="419"/>
      <c r="C312" s="390" t="s">
        <v>1001</v>
      </c>
      <c r="D312" s="576" t="s">
        <v>1014</v>
      </c>
      <c r="E312" s="390" t="s">
        <v>994</v>
      </c>
      <c r="F312" s="458">
        <v>400</v>
      </c>
      <c r="G312" s="393"/>
      <c r="H312" s="395">
        <v>400</v>
      </c>
      <c r="I312" s="393"/>
      <c r="J312" s="393"/>
      <c r="K312" s="68"/>
    </row>
    <row r="313" spans="1:11" s="133" customFormat="1" ht="33.75" x14ac:dyDescent="0.2">
      <c r="A313" s="390">
        <v>1</v>
      </c>
      <c r="B313" s="419"/>
      <c r="C313" s="390" t="s">
        <v>1001</v>
      </c>
      <c r="D313" s="576" t="s">
        <v>1013</v>
      </c>
      <c r="E313" s="390" t="s">
        <v>994</v>
      </c>
      <c r="F313" s="457">
        <v>150</v>
      </c>
      <c r="G313" s="393"/>
      <c r="H313" s="392">
        <v>150</v>
      </c>
      <c r="I313" s="393"/>
      <c r="J313" s="393"/>
      <c r="K313" s="68"/>
    </row>
    <row r="314" spans="1:11" s="133" customFormat="1" ht="33.75" x14ac:dyDescent="0.2">
      <c r="A314" s="390">
        <v>1</v>
      </c>
      <c r="B314" s="419"/>
      <c r="C314" s="390" t="s">
        <v>1001</v>
      </c>
      <c r="D314" s="576" t="s">
        <v>1012</v>
      </c>
      <c r="E314" s="390" t="s">
        <v>994</v>
      </c>
      <c r="F314" s="457">
        <v>180</v>
      </c>
      <c r="G314" s="393"/>
      <c r="H314" s="392">
        <v>180</v>
      </c>
      <c r="I314" s="393"/>
      <c r="J314" s="393"/>
      <c r="K314" s="68"/>
    </row>
    <row r="315" spans="1:11" s="133" customFormat="1" ht="22.5" x14ac:dyDescent="0.2">
      <c r="A315" s="390">
        <v>1</v>
      </c>
      <c r="B315" s="419"/>
      <c r="C315" s="390" t="s">
        <v>473</v>
      </c>
      <c r="D315" s="576" t="s">
        <v>1011</v>
      </c>
      <c r="E315" s="390" t="s">
        <v>994</v>
      </c>
      <c r="F315" s="457">
        <v>4000</v>
      </c>
      <c r="G315" s="393"/>
      <c r="H315" s="392">
        <v>4000</v>
      </c>
      <c r="I315" s="393"/>
      <c r="J315" s="393"/>
      <c r="K315" s="68"/>
    </row>
    <row r="316" spans="1:11" s="133" customFormat="1" ht="22.5" x14ac:dyDescent="0.2">
      <c r="A316" s="390">
        <v>1</v>
      </c>
      <c r="B316" s="419"/>
      <c r="C316" s="390" t="s">
        <v>1007</v>
      </c>
      <c r="D316" s="575" t="s">
        <v>1010</v>
      </c>
      <c r="E316" s="390" t="s">
        <v>994</v>
      </c>
      <c r="F316" s="457">
        <v>25000</v>
      </c>
      <c r="G316" s="393"/>
      <c r="H316" s="392">
        <v>25000</v>
      </c>
      <c r="I316" s="393"/>
      <c r="J316" s="393"/>
      <c r="K316" s="68"/>
    </row>
    <row r="317" spans="1:11" s="133" customFormat="1" ht="22.5" x14ac:dyDescent="0.2">
      <c r="A317" s="390">
        <v>1</v>
      </c>
      <c r="B317" s="419"/>
      <c r="C317" s="390" t="s">
        <v>1007</v>
      </c>
      <c r="D317" s="575" t="s">
        <v>1009</v>
      </c>
      <c r="E317" s="390" t="s">
        <v>994</v>
      </c>
      <c r="F317" s="457"/>
      <c r="G317" s="393"/>
      <c r="H317" s="479"/>
      <c r="I317" s="393"/>
      <c r="J317" s="392" t="s">
        <v>541</v>
      </c>
      <c r="K317" s="68"/>
    </row>
    <row r="318" spans="1:11" s="133" customFormat="1" ht="22.5" x14ac:dyDescent="0.2">
      <c r="A318" s="390">
        <v>1</v>
      </c>
      <c r="B318" s="419"/>
      <c r="C318" s="390" t="s">
        <v>1007</v>
      </c>
      <c r="D318" s="575" t="s">
        <v>1008</v>
      </c>
      <c r="E318" s="390" t="s">
        <v>994</v>
      </c>
      <c r="F318" s="457"/>
      <c r="G318" s="393"/>
      <c r="H318" s="479"/>
      <c r="I318" s="393"/>
      <c r="J318" s="392" t="s">
        <v>541</v>
      </c>
      <c r="K318" s="68"/>
    </row>
    <row r="319" spans="1:11" s="133" customFormat="1" ht="22.5" x14ac:dyDescent="0.2">
      <c r="A319" s="390">
        <v>1</v>
      </c>
      <c r="B319" s="419"/>
      <c r="C319" s="390" t="s">
        <v>1007</v>
      </c>
      <c r="D319" s="575" t="s">
        <v>1006</v>
      </c>
      <c r="E319" s="390" t="s">
        <v>994</v>
      </c>
      <c r="F319" s="457"/>
      <c r="G319" s="393"/>
      <c r="H319" s="479"/>
      <c r="I319" s="393"/>
      <c r="J319" s="392" t="s">
        <v>541</v>
      </c>
      <c r="K319" s="68"/>
    </row>
    <row r="320" spans="1:11" s="133" customFormat="1" ht="22.5" x14ac:dyDescent="0.2">
      <c r="A320" s="390">
        <v>1</v>
      </c>
      <c r="B320" s="419"/>
      <c r="C320" s="390" t="s">
        <v>1003</v>
      </c>
      <c r="D320" s="575" t="s">
        <v>1005</v>
      </c>
      <c r="E320" s="390" t="s">
        <v>994</v>
      </c>
      <c r="F320" s="457">
        <v>200</v>
      </c>
      <c r="G320" s="393"/>
      <c r="H320" s="392">
        <v>200</v>
      </c>
      <c r="I320" s="393"/>
      <c r="J320" s="393"/>
      <c r="K320" s="68"/>
    </row>
    <row r="321" spans="1:11" s="133" customFormat="1" ht="22.5" x14ac:dyDescent="0.2">
      <c r="A321" s="390">
        <v>1</v>
      </c>
      <c r="B321" s="419"/>
      <c r="C321" s="390" t="s">
        <v>1003</v>
      </c>
      <c r="D321" s="575" t="s">
        <v>1004</v>
      </c>
      <c r="E321" s="390" t="s">
        <v>994</v>
      </c>
      <c r="F321" s="457">
        <v>80</v>
      </c>
      <c r="G321" s="393"/>
      <c r="H321" s="392">
        <v>80</v>
      </c>
      <c r="I321" s="393"/>
      <c r="J321" s="393"/>
      <c r="K321" s="68"/>
    </row>
    <row r="322" spans="1:11" s="133" customFormat="1" ht="22.5" x14ac:dyDescent="0.2">
      <c r="A322" s="390">
        <v>1</v>
      </c>
      <c r="B322" s="419"/>
      <c r="C322" s="390" t="s">
        <v>1003</v>
      </c>
      <c r="D322" s="575" t="s">
        <v>1002</v>
      </c>
      <c r="E322" s="390" t="s">
        <v>994</v>
      </c>
      <c r="F322" s="457">
        <v>60</v>
      </c>
      <c r="G322" s="393"/>
      <c r="H322" s="392">
        <v>60</v>
      </c>
      <c r="I322" s="393"/>
      <c r="J322" s="393"/>
      <c r="K322" s="68"/>
    </row>
    <row r="323" spans="1:11" s="133" customFormat="1" ht="22.5" x14ac:dyDescent="0.2">
      <c r="A323" s="390">
        <v>2</v>
      </c>
      <c r="B323" s="419"/>
      <c r="C323" s="390" t="s">
        <v>1001</v>
      </c>
      <c r="D323" s="576" t="s">
        <v>1000</v>
      </c>
      <c r="E323" s="390" t="s">
        <v>994</v>
      </c>
      <c r="F323" s="457">
        <v>150</v>
      </c>
      <c r="G323" s="393"/>
      <c r="H323" s="393"/>
      <c r="I323" s="480">
        <v>150</v>
      </c>
      <c r="J323" s="393"/>
      <c r="K323" s="68"/>
    </row>
    <row r="324" spans="1:11" s="133" customFormat="1" ht="22.5" x14ac:dyDescent="0.2">
      <c r="A324" s="390">
        <v>2</v>
      </c>
      <c r="B324" s="419"/>
      <c r="C324" s="390" t="s">
        <v>998</v>
      </c>
      <c r="D324" s="576" t="s">
        <v>999</v>
      </c>
      <c r="E324" s="390" t="s">
        <v>994</v>
      </c>
      <c r="F324" s="457">
        <v>12000</v>
      </c>
      <c r="G324" s="393"/>
      <c r="H324" s="393"/>
      <c r="I324" s="480">
        <v>12000</v>
      </c>
      <c r="J324" s="393"/>
      <c r="K324" s="68"/>
    </row>
    <row r="325" spans="1:11" s="133" customFormat="1" ht="22.5" x14ac:dyDescent="0.2">
      <c r="A325" s="390">
        <v>2</v>
      </c>
      <c r="B325" s="419"/>
      <c r="C325" s="390" t="s">
        <v>998</v>
      </c>
      <c r="D325" s="576" t="s">
        <v>997</v>
      </c>
      <c r="E325" s="390" t="s">
        <v>994</v>
      </c>
      <c r="F325" s="457">
        <v>4000</v>
      </c>
      <c r="G325" s="393"/>
      <c r="H325" s="393"/>
      <c r="I325" s="480">
        <v>4000</v>
      </c>
      <c r="J325" s="393"/>
      <c r="K325" s="68"/>
    </row>
    <row r="326" spans="1:11" s="133" customFormat="1" ht="22.5" x14ac:dyDescent="0.2">
      <c r="A326" s="390">
        <v>2</v>
      </c>
      <c r="B326" s="420"/>
      <c r="C326" s="390" t="s">
        <v>996</v>
      </c>
      <c r="D326" s="576" t="s">
        <v>995</v>
      </c>
      <c r="E326" s="390" t="s">
        <v>994</v>
      </c>
      <c r="F326" s="457">
        <v>4000</v>
      </c>
      <c r="G326" s="393"/>
      <c r="H326" s="393"/>
      <c r="I326" s="480">
        <v>4000</v>
      </c>
      <c r="J326" s="393"/>
      <c r="K326" s="68"/>
    </row>
    <row r="327" spans="1:11" x14ac:dyDescent="0.2">
      <c r="A327" s="557"/>
      <c r="B327" s="301"/>
      <c r="C327" s="551" t="s">
        <v>31</v>
      </c>
      <c r="D327" s="577"/>
      <c r="E327" s="431" t="s">
        <v>350</v>
      </c>
      <c r="F327" s="432">
        <f>SUM(F202:F326)</f>
        <v>2241745</v>
      </c>
      <c r="G327" s="432">
        <f>SUM(G202:G326)</f>
        <v>0</v>
      </c>
      <c r="H327" s="432">
        <f>SUM(H202:H326)</f>
        <v>2158645</v>
      </c>
      <c r="I327" s="432">
        <f>SUM(I202:I326)</f>
        <v>83100</v>
      </c>
      <c r="J327" s="430"/>
      <c r="K327" s="68"/>
    </row>
    <row r="328" spans="1:11" x14ac:dyDescent="0.2">
      <c r="K328" s="68"/>
    </row>
    <row r="329" spans="1:11" s="68" customFormat="1" ht="12.75" customHeight="1" x14ac:dyDescent="0.2">
      <c r="A329" s="747" t="s">
        <v>37</v>
      </c>
      <c r="B329" s="783" t="s">
        <v>38</v>
      </c>
      <c r="C329" s="783" t="s">
        <v>39</v>
      </c>
      <c r="D329" s="756" t="s">
        <v>341</v>
      </c>
      <c r="E329" s="758"/>
      <c r="F329" s="756" t="s">
        <v>41</v>
      </c>
      <c r="G329" s="757"/>
      <c r="H329" s="757"/>
      <c r="I329" s="758"/>
      <c r="J329" s="783" t="s">
        <v>42</v>
      </c>
    </row>
    <row r="330" spans="1:11" s="68" customFormat="1" ht="11.25" customHeight="1" x14ac:dyDescent="0.2">
      <c r="A330" s="747"/>
      <c r="B330" s="784"/>
      <c r="C330" s="784"/>
      <c r="D330" s="608" t="s">
        <v>341</v>
      </c>
      <c r="E330" s="402" t="s">
        <v>342</v>
      </c>
      <c r="F330" s="11" t="s">
        <v>92</v>
      </c>
      <c r="G330" s="410"/>
      <c r="H330" s="13"/>
      <c r="I330" s="12"/>
      <c r="J330" s="784"/>
    </row>
    <row r="331" spans="1:11" s="68" customFormat="1" ht="11.25" x14ac:dyDescent="0.2">
      <c r="A331" s="747"/>
      <c r="B331" s="785"/>
      <c r="C331" s="785"/>
      <c r="D331" s="609"/>
      <c r="E331" s="411"/>
      <c r="F331" s="11"/>
      <c r="G331" s="11" t="s">
        <v>2</v>
      </c>
      <c r="H331" s="11" t="s">
        <v>4</v>
      </c>
      <c r="I331" s="11" t="s">
        <v>5</v>
      </c>
      <c r="J331" s="785"/>
    </row>
    <row r="332" spans="1:11" ht="22.5" customHeight="1" x14ac:dyDescent="0.2">
      <c r="A332" s="264">
        <v>1</v>
      </c>
      <c r="B332" s="415" t="s">
        <v>33</v>
      </c>
      <c r="C332" s="264" t="s">
        <v>766</v>
      </c>
      <c r="D332" s="571" t="s">
        <v>765</v>
      </c>
      <c r="E332" s="252" t="s">
        <v>767</v>
      </c>
      <c r="F332" s="513">
        <v>4000</v>
      </c>
      <c r="G332" s="293"/>
      <c r="H332" s="521">
        <v>4000</v>
      </c>
      <c r="I332" s="360"/>
      <c r="J332" s="238"/>
      <c r="K332" s="68"/>
    </row>
    <row r="333" spans="1:11" ht="78.75" x14ac:dyDescent="0.2">
      <c r="A333" s="264">
        <v>1</v>
      </c>
      <c r="B333" s="416"/>
      <c r="C333" s="342" t="s">
        <v>768</v>
      </c>
      <c r="D333" s="565" t="s">
        <v>401</v>
      </c>
      <c r="E333" s="237" t="s">
        <v>402</v>
      </c>
      <c r="F333" s="450">
        <v>2000</v>
      </c>
      <c r="G333" s="293"/>
      <c r="H333" s="473">
        <v>2000</v>
      </c>
      <c r="I333" s="361"/>
      <c r="J333" s="238"/>
      <c r="K333" s="68"/>
    </row>
    <row r="334" spans="1:11" ht="22.5" x14ac:dyDescent="0.2">
      <c r="A334" s="820">
        <v>1</v>
      </c>
      <c r="B334" s="416"/>
      <c r="C334" s="421" t="s">
        <v>770</v>
      </c>
      <c r="D334" s="586" t="s">
        <v>769</v>
      </c>
      <c r="E334" s="338" t="s">
        <v>771</v>
      </c>
      <c r="F334" s="514">
        <v>120</v>
      </c>
      <c r="G334" s="293"/>
      <c r="H334" s="522">
        <v>120</v>
      </c>
      <c r="I334" s="362"/>
      <c r="J334" s="341"/>
      <c r="K334" s="68"/>
    </row>
    <row r="335" spans="1:11" ht="22.5" x14ac:dyDescent="0.2">
      <c r="A335" s="820"/>
      <c r="B335" s="416"/>
      <c r="C335" s="421"/>
      <c r="D335" s="566" t="s">
        <v>772</v>
      </c>
      <c r="E335" s="136" t="s">
        <v>771</v>
      </c>
      <c r="F335" s="450">
        <v>240</v>
      </c>
      <c r="G335" s="293"/>
      <c r="H335" s="473">
        <v>240</v>
      </c>
      <c r="I335" s="363"/>
      <c r="J335" s="238"/>
      <c r="K335" s="68"/>
    </row>
    <row r="336" spans="1:11" ht="22.5" x14ac:dyDescent="0.2">
      <c r="A336" s="820"/>
      <c r="B336" s="416"/>
      <c r="C336" s="421"/>
      <c r="D336" s="566" t="s">
        <v>773</v>
      </c>
      <c r="E336" s="136" t="s">
        <v>771</v>
      </c>
      <c r="F336" s="450">
        <v>120</v>
      </c>
      <c r="G336" s="293"/>
      <c r="H336" s="473">
        <v>120</v>
      </c>
      <c r="I336" s="363"/>
      <c r="J336" s="238"/>
      <c r="K336" s="68"/>
    </row>
    <row r="337" spans="1:11" ht="22.5" x14ac:dyDescent="0.2">
      <c r="A337" s="820"/>
      <c r="B337" s="416"/>
      <c r="C337" s="421"/>
      <c r="D337" s="566" t="s">
        <v>774</v>
      </c>
      <c r="E337" s="136" t="s">
        <v>771</v>
      </c>
      <c r="F337" s="450">
        <v>120</v>
      </c>
      <c r="G337" s="293"/>
      <c r="H337" s="473">
        <v>120</v>
      </c>
      <c r="I337" s="363"/>
      <c r="J337" s="238"/>
      <c r="K337" s="68"/>
    </row>
    <row r="338" spans="1:11" ht="22.5" x14ac:dyDescent="0.2">
      <c r="A338" s="820"/>
      <c r="B338" s="416"/>
      <c r="C338" s="421"/>
      <c r="D338" s="566" t="s">
        <v>775</v>
      </c>
      <c r="E338" s="327" t="s">
        <v>771</v>
      </c>
      <c r="F338" s="450">
        <v>120</v>
      </c>
      <c r="G338" s="293"/>
      <c r="H338" s="473">
        <v>120</v>
      </c>
      <c r="I338" s="363"/>
      <c r="J338" s="238"/>
      <c r="K338" s="68"/>
    </row>
    <row r="339" spans="1:11" x14ac:dyDescent="0.2">
      <c r="A339" s="820"/>
      <c r="B339" s="416"/>
      <c r="C339" s="421"/>
      <c r="D339" s="566" t="s">
        <v>776</v>
      </c>
      <c r="E339" s="136" t="s">
        <v>737</v>
      </c>
      <c r="F339" s="450">
        <v>120</v>
      </c>
      <c r="G339" s="293"/>
      <c r="H339" s="473">
        <v>120</v>
      </c>
      <c r="I339" s="363"/>
      <c r="J339" s="238"/>
      <c r="K339" s="68"/>
    </row>
    <row r="340" spans="1:11" ht="22.5" x14ac:dyDescent="0.2">
      <c r="A340" s="820"/>
      <c r="B340" s="416"/>
      <c r="C340" s="421"/>
      <c r="D340" s="566" t="s">
        <v>777</v>
      </c>
      <c r="E340" s="136" t="s">
        <v>771</v>
      </c>
      <c r="F340" s="450">
        <v>120</v>
      </c>
      <c r="G340" s="293"/>
      <c r="H340" s="473">
        <v>120</v>
      </c>
      <c r="I340" s="363"/>
      <c r="J340" s="238"/>
      <c r="K340" s="68"/>
    </row>
    <row r="341" spans="1:11" ht="22.5" x14ac:dyDescent="0.2">
      <c r="A341" s="821">
        <v>1</v>
      </c>
      <c r="B341" s="416"/>
      <c r="C341" s="401" t="s">
        <v>779</v>
      </c>
      <c r="D341" s="566" t="s">
        <v>778</v>
      </c>
      <c r="E341" s="136" t="s">
        <v>771</v>
      </c>
      <c r="F341" s="450">
        <v>120</v>
      </c>
      <c r="G341" s="293"/>
      <c r="H341" s="473">
        <v>120</v>
      </c>
      <c r="I341" s="363"/>
      <c r="J341" s="238"/>
      <c r="K341" s="68"/>
    </row>
    <row r="342" spans="1:11" ht="22.5" x14ac:dyDescent="0.2">
      <c r="A342" s="821"/>
      <c r="B342" s="416"/>
      <c r="C342" s="401"/>
      <c r="D342" s="566" t="s">
        <v>780</v>
      </c>
      <c r="E342" s="136" t="s">
        <v>771</v>
      </c>
      <c r="F342" s="450">
        <v>120</v>
      </c>
      <c r="G342" s="293"/>
      <c r="H342" s="473">
        <v>120</v>
      </c>
      <c r="I342" s="363"/>
      <c r="J342" s="238"/>
      <c r="K342" s="68"/>
    </row>
    <row r="343" spans="1:11" ht="22.5" x14ac:dyDescent="0.2">
      <c r="A343" s="821"/>
      <c r="B343" s="416"/>
      <c r="C343" s="401"/>
      <c r="D343" s="566" t="s">
        <v>781</v>
      </c>
      <c r="E343" s="136" t="s">
        <v>771</v>
      </c>
      <c r="F343" s="450">
        <v>120</v>
      </c>
      <c r="G343" s="293"/>
      <c r="H343" s="473">
        <v>120</v>
      </c>
      <c r="I343" s="363"/>
      <c r="J343" s="238"/>
      <c r="K343" s="68"/>
    </row>
    <row r="344" spans="1:11" ht="22.5" x14ac:dyDescent="0.2">
      <c r="A344" s="821"/>
      <c r="B344" s="416"/>
      <c r="C344" s="401"/>
      <c r="D344" s="566" t="s">
        <v>782</v>
      </c>
      <c r="E344" s="136" t="s">
        <v>771</v>
      </c>
      <c r="F344" s="450">
        <v>120</v>
      </c>
      <c r="G344" s="293"/>
      <c r="H344" s="473">
        <v>120</v>
      </c>
      <c r="I344" s="363"/>
      <c r="J344" s="238"/>
      <c r="K344" s="68"/>
    </row>
    <row r="345" spans="1:11" ht="22.5" x14ac:dyDescent="0.2">
      <c r="A345" s="821"/>
      <c r="B345" s="416"/>
      <c r="C345" s="401"/>
      <c r="D345" s="566" t="s">
        <v>783</v>
      </c>
      <c r="E345" s="136" t="s">
        <v>771</v>
      </c>
      <c r="F345" s="450">
        <v>120</v>
      </c>
      <c r="G345" s="293"/>
      <c r="H345" s="473">
        <v>120</v>
      </c>
      <c r="I345" s="363"/>
      <c r="J345" s="238"/>
      <c r="K345" s="68"/>
    </row>
    <row r="346" spans="1:11" ht="22.5" x14ac:dyDescent="0.2">
      <c r="A346" s="821"/>
      <c r="B346" s="416"/>
      <c r="C346" s="401"/>
      <c r="D346" s="566" t="s">
        <v>784</v>
      </c>
      <c r="E346" s="136" t="s">
        <v>771</v>
      </c>
      <c r="F346" s="450">
        <v>120</v>
      </c>
      <c r="G346" s="293"/>
      <c r="H346" s="473">
        <v>120</v>
      </c>
      <c r="I346" s="363"/>
      <c r="J346" s="238"/>
      <c r="K346" s="68"/>
    </row>
    <row r="347" spans="1:11" ht="22.5" x14ac:dyDescent="0.2">
      <c r="A347" s="821"/>
      <c r="B347" s="416"/>
      <c r="C347" s="401"/>
      <c r="D347" s="566" t="s">
        <v>785</v>
      </c>
      <c r="E347" s="136" t="s">
        <v>771</v>
      </c>
      <c r="F347" s="450">
        <v>120</v>
      </c>
      <c r="G347" s="293"/>
      <c r="H347" s="473">
        <v>120</v>
      </c>
      <c r="I347" s="363"/>
      <c r="J347" s="238"/>
      <c r="K347" s="68"/>
    </row>
    <row r="348" spans="1:11" x14ac:dyDescent="0.2">
      <c r="A348" s="821"/>
      <c r="B348" s="416"/>
      <c r="C348" s="401"/>
      <c r="D348" s="595"/>
      <c r="E348" s="526"/>
      <c r="F348" s="450"/>
      <c r="G348" s="293"/>
      <c r="H348" s="473"/>
      <c r="I348" s="363"/>
      <c r="J348" s="238"/>
      <c r="K348" s="68"/>
    </row>
    <row r="349" spans="1:11" ht="78.75" x14ac:dyDescent="0.2">
      <c r="A349" s="323">
        <v>1</v>
      </c>
      <c r="B349" s="416"/>
      <c r="C349" s="364" t="s">
        <v>640</v>
      </c>
      <c r="D349" s="567" t="s">
        <v>786</v>
      </c>
      <c r="E349" s="239" t="s">
        <v>787</v>
      </c>
      <c r="F349" s="515">
        <v>15000</v>
      </c>
      <c r="G349" s="293"/>
      <c r="H349" s="523">
        <v>15000</v>
      </c>
      <c r="I349" s="365"/>
      <c r="J349" s="243" t="s">
        <v>788</v>
      </c>
      <c r="K349" s="68"/>
    </row>
    <row r="350" spans="1:11" x14ac:dyDescent="0.2">
      <c r="A350" s="323">
        <v>1</v>
      </c>
      <c r="B350" s="416"/>
      <c r="C350" s="366" t="s">
        <v>768</v>
      </c>
      <c r="D350" s="580" t="s">
        <v>514</v>
      </c>
      <c r="E350" s="135" t="s">
        <v>654</v>
      </c>
      <c r="F350" s="516">
        <v>150</v>
      </c>
      <c r="G350" s="293"/>
      <c r="H350" s="524">
        <v>150</v>
      </c>
      <c r="I350" s="293"/>
      <c r="J350" s="262"/>
      <c r="K350" s="68"/>
    </row>
    <row r="351" spans="1:11" ht="45" x14ac:dyDescent="0.2">
      <c r="A351" s="265">
        <v>1</v>
      </c>
      <c r="B351" s="416"/>
      <c r="C351" s="267" t="s">
        <v>790</v>
      </c>
      <c r="D351" s="566" t="s">
        <v>789</v>
      </c>
      <c r="E351" s="136" t="s">
        <v>791</v>
      </c>
      <c r="F351" s="517">
        <v>60000</v>
      </c>
      <c r="G351" s="293"/>
      <c r="H351" s="530">
        <v>60000</v>
      </c>
      <c r="I351" s="367"/>
      <c r="J351" s="238" t="s">
        <v>792</v>
      </c>
      <c r="K351" s="68"/>
    </row>
    <row r="352" spans="1:11" ht="33.75" x14ac:dyDescent="0.2">
      <c r="A352" s="265">
        <v>2</v>
      </c>
      <c r="B352" s="416"/>
      <c r="C352" s="265" t="s">
        <v>490</v>
      </c>
      <c r="D352" s="565" t="s">
        <v>793</v>
      </c>
      <c r="E352" s="136" t="s">
        <v>794</v>
      </c>
      <c r="F352" s="450">
        <v>1000</v>
      </c>
      <c r="G352" s="137"/>
      <c r="H352" s="293"/>
      <c r="I352" s="473">
        <v>1000</v>
      </c>
      <c r="J352" s="238"/>
      <c r="K352" s="68"/>
    </row>
    <row r="353" spans="1:11" ht="12.75" customHeight="1" x14ac:dyDescent="0.2">
      <c r="A353" s="265">
        <v>2</v>
      </c>
      <c r="B353" s="416"/>
      <c r="C353" s="265" t="s">
        <v>490</v>
      </c>
      <c r="D353" s="589" t="s">
        <v>795</v>
      </c>
      <c r="E353" s="136" t="s">
        <v>796</v>
      </c>
      <c r="F353" s="450">
        <v>200</v>
      </c>
      <c r="G353" s="137"/>
      <c r="H353" s="293"/>
      <c r="I353" s="473">
        <v>200</v>
      </c>
      <c r="J353" s="238"/>
      <c r="K353" s="68"/>
    </row>
    <row r="354" spans="1:11" x14ac:dyDescent="0.2">
      <c r="A354" s="337"/>
      <c r="B354" s="416"/>
      <c r="C354" s="265"/>
      <c r="D354" s="592" t="s">
        <v>797</v>
      </c>
      <c r="E354" s="136"/>
      <c r="F354" s="514"/>
      <c r="G354" s="137"/>
      <c r="H354" s="293"/>
      <c r="I354" s="522"/>
      <c r="J354" s="341"/>
      <c r="K354" s="68"/>
    </row>
    <row r="355" spans="1:11" ht="22.5" x14ac:dyDescent="0.2">
      <c r="A355" s="318">
        <v>2</v>
      </c>
      <c r="B355" s="416"/>
      <c r="C355" s="509" t="s">
        <v>678</v>
      </c>
      <c r="D355" s="568" t="s">
        <v>677</v>
      </c>
      <c r="E355" s="245" t="s">
        <v>798</v>
      </c>
      <c r="F355" s="518">
        <v>7000</v>
      </c>
      <c r="G355" s="368"/>
      <c r="H355" s="293"/>
      <c r="I355" s="527">
        <v>7000</v>
      </c>
      <c r="J355" s="248"/>
      <c r="K355" s="68"/>
    </row>
    <row r="356" spans="1:11" ht="22.5" x14ac:dyDescent="0.2">
      <c r="A356" s="321">
        <v>2</v>
      </c>
      <c r="B356" s="416"/>
      <c r="C356" s="507" t="s">
        <v>678</v>
      </c>
      <c r="D356" s="572" t="s">
        <v>680</v>
      </c>
      <c r="E356" s="256" t="s">
        <v>798</v>
      </c>
      <c r="F356" s="519">
        <v>7000</v>
      </c>
      <c r="G356" s="368"/>
      <c r="H356" s="293"/>
      <c r="I356" s="528">
        <v>7000</v>
      </c>
      <c r="J356" s="134"/>
      <c r="K356" s="68"/>
    </row>
    <row r="357" spans="1:11" x14ac:dyDescent="0.2">
      <c r="A357" s="321">
        <v>2</v>
      </c>
      <c r="B357" s="416"/>
      <c r="C357" s="507" t="s">
        <v>678</v>
      </c>
      <c r="D357" s="572" t="s">
        <v>596</v>
      </c>
      <c r="E357" s="256" t="s">
        <v>799</v>
      </c>
      <c r="F357" s="519">
        <v>200</v>
      </c>
      <c r="G357" s="368"/>
      <c r="H357" s="293"/>
      <c r="I357" s="528">
        <v>200</v>
      </c>
      <c r="J357" s="134"/>
      <c r="K357" s="68"/>
    </row>
    <row r="358" spans="1:11" ht="67.5" x14ac:dyDescent="0.2">
      <c r="A358" s="323">
        <v>2</v>
      </c>
      <c r="B358" s="416"/>
      <c r="C358" s="364" t="s">
        <v>640</v>
      </c>
      <c r="D358" s="567" t="s">
        <v>800</v>
      </c>
      <c r="E358" s="239" t="s">
        <v>801</v>
      </c>
      <c r="F358" s="450">
        <v>36000</v>
      </c>
      <c r="G358" s="137"/>
      <c r="H358" s="293"/>
      <c r="I358" s="473">
        <v>36000</v>
      </c>
      <c r="J358" s="243" t="s">
        <v>802</v>
      </c>
      <c r="K358" s="68"/>
    </row>
    <row r="359" spans="1:11" ht="45" x14ac:dyDescent="0.2">
      <c r="A359" s="265">
        <v>2</v>
      </c>
      <c r="B359" s="416"/>
      <c r="C359" s="267" t="s">
        <v>417</v>
      </c>
      <c r="D359" s="566" t="s">
        <v>416</v>
      </c>
      <c r="E359" s="136" t="s">
        <v>418</v>
      </c>
      <c r="F359" s="520">
        <v>12000</v>
      </c>
      <c r="G359" s="525"/>
      <c r="H359" s="293"/>
      <c r="I359" s="529">
        <v>12000</v>
      </c>
      <c r="J359" s="238"/>
      <c r="K359" s="68"/>
    </row>
    <row r="360" spans="1:11" ht="67.5" x14ac:dyDescent="0.2">
      <c r="A360" s="323">
        <v>3</v>
      </c>
      <c r="B360" s="416"/>
      <c r="C360" s="364" t="s">
        <v>640</v>
      </c>
      <c r="D360" s="567" t="s">
        <v>803</v>
      </c>
      <c r="E360" s="239" t="s">
        <v>801</v>
      </c>
      <c r="F360" s="450">
        <v>24000</v>
      </c>
      <c r="G360" s="137"/>
      <c r="H360" s="531"/>
      <c r="I360" s="344">
        <v>24000</v>
      </c>
      <c r="J360" s="243" t="s">
        <v>804</v>
      </c>
      <c r="K360" s="68"/>
    </row>
    <row r="361" spans="1:11" x14ac:dyDescent="0.2">
      <c r="A361" s="349" t="s">
        <v>464</v>
      </c>
      <c r="B361" s="416"/>
      <c r="C361" s="364" t="s">
        <v>643</v>
      </c>
      <c r="D361" s="567" t="s">
        <v>458</v>
      </c>
      <c r="E361" s="239" t="s">
        <v>592</v>
      </c>
      <c r="F361" s="515">
        <v>3000</v>
      </c>
      <c r="G361" s="368"/>
      <c r="H361" s="523"/>
      <c r="I361" s="365">
        <v>3000</v>
      </c>
      <c r="J361" s="243"/>
      <c r="K361" s="68"/>
    </row>
    <row r="362" spans="1:11" ht="33.75" x14ac:dyDescent="0.2">
      <c r="A362" s="323">
        <v>3</v>
      </c>
      <c r="B362" s="416"/>
      <c r="C362" s="364" t="s">
        <v>643</v>
      </c>
      <c r="D362" s="567" t="s">
        <v>805</v>
      </c>
      <c r="E362" s="239" t="s">
        <v>592</v>
      </c>
      <c r="F362" s="515">
        <v>15000</v>
      </c>
      <c r="G362" s="368"/>
      <c r="H362" s="523"/>
      <c r="I362" s="365">
        <v>15000</v>
      </c>
      <c r="J362" s="243" t="s">
        <v>806</v>
      </c>
      <c r="K362" s="68"/>
    </row>
    <row r="363" spans="1:11" ht="33.75" x14ac:dyDescent="0.2">
      <c r="A363" s="380">
        <v>1</v>
      </c>
      <c r="B363" s="416"/>
      <c r="C363" s="381" t="s">
        <v>897</v>
      </c>
      <c r="D363" s="387" t="s">
        <v>931</v>
      </c>
      <c r="E363" s="383" t="s">
        <v>930</v>
      </c>
      <c r="F363" s="456">
        <v>250000</v>
      </c>
      <c r="G363" s="388"/>
      <c r="H363" s="384">
        <v>250000</v>
      </c>
      <c r="I363" s="388"/>
      <c r="J363" s="388"/>
      <c r="K363" s="68"/>
    </row>
    <row r="364" spans="1:11" ht="33.75" x14ac:dyDescent="0.2">
      <c r="A364" s="380">
        <v>1</v>
      </c>
      <c r="B364" s="416"/>
      <c r="C364" s="381" t="s">
        <v>897</v>
      </c>
      <c r="D364" s="387" t="s">
        <v>929</v>
      </c>
      <c r="E364" s="383" t="s">
        <v>928</v>
      </c>
      <c r="F364" s="456">
        <v>180000</v>
      </c>
      <c r="G364" s="388"/>
      <c r="H364" s="384">
        <v>180000</v>
      </c>
      <c r="I364" s="388"/>
      <c r="J364" s="388"/>
      <c r="K364" s="68"/>
    </row>
    <row r="365" spans="1:11" x14ac:dyDescent="0.2">
      <c r="A365" s="386">
        <v>1</v>
      </c>
      <c r="B365" s="416"/>
      <c r="C365" s="381" t="s">
        <v>897</v>
      </c>
      <c r="D365" s="387" t="s">
        <v>927</v>
      </c>
      <c r="E365" s="382" t="s">
        <v>926</v>
      </c>
      <c r="F365" s="456">
        <v>50</v>
      </c>
      <c r="G365" s="388"/>
      <c r="H365" s="384">
        <v>50</v>
      </c>
      <c r="I365" s="388"/>
      <c r="J365" s="388"/>
      <c r="K365" s="68"/>
    </row>
    <row r="366" spans="1:11" ht="22.5" x14ac:dyDescent="0.2">
      <c r="A366" s="386">
        <v>1</v>
      </c>
      <c r="B366" s="416"/>
      <c r="C366" s="381" t="s">
        <v>897</v>
      </c>
      <c r="D366" s="387" t="s">
        <v>925</v>
      </c>
      <c r="E366" s="382" t="s">
        <v>924</v>
      </c>
      <c r="F366" s="456">
        <v>30</v>
      </c>
      <c r="G366" s="388"/>
      <c r="H366" s="384">
        <v>30</v>
      </c>
      <c r="I366" s="388"/>
      <c r="J366" s="388"/>
      <c r="K366" s="68"/>
    </row>
    <row r="367" spans="1:11" s="133" customFormat="1" ht="22.5" x14ac:dyDescent="0.2">
      <c r="A367" s="390">
        <v>2</v>
      </c>
      <c r="B367" s="416"/>
      <c r="C367" s="390" t="s">
        <v>998</v>
      </c>
      <c r="D367" s="576" t="s">
        <v>999</v>
      </c>
      <c r="E367" s="390" t="s">
        <v>994</v>
      </c>
      <c r="F367" s="457">
        <v>12000</v>
      </c>
      <c r="G367" s="434"/>
      <c r="H367" s="434"/>
      <c r="I367" s="480">
        <v>12000</v>
      </c>
      <c r="J367" s="434"/>
      <c r="K367" s="68"/>
    </row>
    <row r="368" spans="1:11" s="133" customFormat="1" ht="22.5" x14ac:dyDescent="0.2">
      <c r="A368" s="390">
        <v>2</v>
      </c>
      <c r="B368" s="416"/>
      <c r="C368" s="390" t="s">
        <v>998</v>
      </c>
      <c r="D368" s="576" t="s">
        <v>997</v>
      </c>
      <c r="E368" s="390" t="s">
        <v>994</v>
      </c>
      <c r="F368" s="457">
        <v>4000</v>
      </c>
      <c r="G368" s="434"/>
      <c r="H368" s="434"/>
      <c r="I368" s="480">
        <v>4000</v>
      </c>
      <c r="J368" s="434"/>
      <c r="K368" s="68"/>
    </row>
    <row r="369" spans="1:11" x14ac:dyDescent="0.2">
      <c r="A369" s="557"/>
      <c r="B369" s="301"/>
      <c r="C369" s="551" t="s">
        <v>33</v>
      </c>
      <c r="D369" s="577"/>
      <c r="E369" s="431" t="s">
        <v>350</v>
      </c>
      <c r="F369" s="432">
        <f>SUM(F332:F368)</f>
        <v>634430</v>
      </c>
      <c r="G369" s="432">
        <f>SUM(G332:G368)</f>
        <v>0</v>
      </c>
      <c r="H369" s="432">
        <f>SUM(H332:H368)</f>
        <v>513030</v>
      </c>
      <c r="I369" s="432">
        <f>SUM(I332:I368)</f>
        <v>121400</v>
      </c>
      <c r="J369" s="430"/>
      <c r="K369" s="68"/>
    </row>
    <row r="370" spans="1:11" x14ac:dyDescent="0.2">
      <c r="K370" s="68"/>
    </row>
    <row r="371" spans="1:11" s="68" customFormat="1" ht="12.75" customHeight="1" x14ac:dyDescent="0.2">
      <c r="A371" s="747" t="s">
        <v>37</v>
      </c>
      <c r="B371" s="783" t="s">
        <v>38</v>
      </c>
      <c r="C371" s="783" t="s">
        <v>39</v>
      </c>
      <c r="D371" s="756" t="s">
        <v>341</v>
      </c>
      <c r="E371" s="758"/>
      <c r="F371" s="756" t="s">
        <v>41</v>
      </c>
      <c r="G371" s="757"/>
      <c r="H371" s="757"/>
      <c r="I371" s="758"/>
      <c r="J371" s="783" t="s">
        <v>42</v>
      </c>
    </row>
    <row r="372" spans="1:11" s="68" customFormat="1" ht="11.25" customHeight="1" x14ac:dyDescent="0.2">
      <c r="A372" s="747"/>
      <c r="B372" s="784"/>
      <c r="C372" s="784"/>
      <c r="D372" s="608" t="s">
        <v>341</v>
      </c>
      <c r="E372" s="402" t="s">
        <v>342</v>
      </c>
      <c r="F372" s="11" t="s">
        <v>92</v>
      </c>
      <c r="G372" s="410"/>
      <c r="H372" s="13"/>
      <c r="I372" s="12"/>
      <c r="J372" s="784"/>
    </row>
    <row r="373" spans="1:11" s="68" customFormat="1" ht="11.25" x14ac:dyDescent="0.2">
      <c r="A373" s="747"/>
      <c r="B373" s="785"/>
      <c r="C373" s="785"/>
      <c r="D373" s="609"/>
      <c r="E373" s="411"/>
      <c r="F373" s="11"/>
      <c r="G373" s="11" t="s">
        <v>2</v>
      </c>
      <c r="H373" s="11" t="s">
        <v>4</v>
      </c>
      <c r="I373" s="11" t="s">
        <v>5</v>
      </c>
      <c r="J373" s="785"/>
    </row>
    <row r="374" spans="1:11" s="336" customFormat="1" ht="33.75" customHeight="1" x14ac:dyDescent="0.2">
      <c r="A374" s="307">
        <v>1</v>
      </c>
      <c r="B374" s="418" t="s">
        <v>1319</v>
      </c>
      <c r="C374" s="307" t="s">
        <v>808</v>
      </c>
      <c r="D374" s="581" t="s">
        <v>807</v>
      </c>
      <c r="E374" s="134" t="s">
        <v>809</v>
      </c>
      <c r="F374" s="532">
        <v>12000</v>
      </c>
      <c r="G374" s="293"/>
      <c r="H374" s="139">
        <v>12000</v>
      </c>
      <c r="I374" s="369"/>
      <c r="J374" s="134"/>
      <c r="K374" s="68"/>
    </row>
    <row r="375" spans="1:11" s="336" customFormat="1" ht="22.5" x14ac:dyDescent="0.2">
      <c r="A375" s="267">
        <v>1</v>
      </c>
      <c r="B375" s="419"/>
      <c r="C375" s="267" t="s">
        <v>386</v>
      </c>
      <c r="D375" s="596" t="s">
        <v>680</v>
      </c>
      <c r="E375" s="243" t="s">
        <v>679</v>
      </c>
      <c r="F375" s="533">
        <v>7000</v>
      </c>
      <c r="G375" s="293"/>
      <c r="H375" s="139">
        <v>7000</v>
      </c>
      <c r="I375" s="262"/>
      <c r="J375" s="262"/>
      <c r="K375" s="68"/>
    </row>
    <row r="376" spans="1:11" s="336" customFormat="1" ht="146.25" x14ac:dyDescent="0.2">
      <c r="A376" s="323">
        <v>1</v>
      </c>
      <c r="B376" s="419"/>
      <c r="C376" s="364" t="s">
        <v>643</v>
      </c>
      <c r="D376" s="567" t="s">
        <v>403</v>
      </c>
      <c r="E376" s="239" t="s">
        <v>810</v>
      </c>
      <c r="F376" s="533">
        <v>18000</v>
      </c>
      <c r="G376" s="293"/>
      <c r="H376" s="139">
        <v>18000</v>
      </c>
      <c r="I376" s="139"/>
      <c r="J376" s="134" t="s">
        <v>811</v>
      </c>
      <c r="K376" s="68"/>
    </row>
    <row r="377" spans="1:11" s="336" customFormat="1" ht="11.25" x14ac:dyDescent="0.2">
      <c r="A377" s="371">
        <v>1</v>
      </c>
      <c r="B377" s="419"/>
      <c r="C377" s="371" t="s">
        <v>414</v>
      </c>
      <c r="D377" s="597" t="s">
        <v>812</v>
      </c>
      <c r="E377" s="372" t="s">
        <v>1320</v>
      </c>
      <c r="F377" s="534">
        <v>45000</v>
      </c>
      <c r="G377" s="293"/>
      <c r="H377" s="534">
        <v>45000</v>
      </c>
      <c r="I377" s="139"/>
      <c r="J377" s="134"/>
      <c r="K377" s="68"/>
    </row>
    <row r="378" spans="1:11" s="336" customFormat="1" ht="22.5" x14ac:dyDescent="0.2">
      <c r="A378" s="307">
        <v>1</v>
      </c>
      <c r="B378" s="419"/>
      <c r="C378" s="307" t="s">
        <v>414</v>
      </c>
      <c r="D378" s="581" t="s">
        <v>813</v>
      </c>
      <c r="E378" s="134" t="s">
        <v>814</v>
      </c>
      <c r="F378" s="532">
        <v>10000</v>
      </c>
      <c r="G378" s="293"/>
      <c r="H378" s="139">
        <v>10000</v>
      </c>
      <c r="I378" s="139"/>
      <c r="J378" s="134"/>
      <c r="K378" s="68"/>
    </row>
    <row r="379" spans="1:11" s="336" customFormat="1" ht="22.5" x14ac:dyDescent="0.2">
      <c r="A379" s="267">
        <v>1</v>
      </c>
      <c r="B379" s="419"/>
      <c r="C379" s="267" t="s">
        <v>386</v>
      </c>
      <c r="D379" s="596" t="s">
        <v>677</v>
      </c>
      <c r="E379" s="240" t="s">
        <v>440</v>
      </c>
      <c r="F379" s="533">
        <v>7000</v>
      </c>
      <c r="G379" s="293"/>
      <c r="H379" s="139">
        <v>7000</v>
      </c>
      <c r="I379" s="139"/>
      <c r="J379" s="134"/>
      <c r="K379" s="68"/>
    </row>
    <row r="380" spans="1:11" s="336" customFormat="1" ht="56.25" x14ac:dyDescent="0.2">
      <c r="A380" s="323">
        <v>1</v>
      </c>
      <c r="B380" s="419"/>
      <c r="C380" s="364" t="s">
        <v>424</v>
      </c>
      <c r="D380" s="567" t="s">
        <v>815</v>
      </c>
      <c r="E380" s="239" t="s">
        <v>816</v>
      </c>
      <c r="F380" s="533">
        <v>18000</v>
      </c>
      <c r="G380" s="293"/>
      <c r="H380" s="139">
        <v>18000</v>
      </c>
      <c r="I380" s="139"/>
      <c r="J380" s="134" t="s">
        <v>817</v>
      </c>
      <c r="K380" s="68"/>
    </row>
    <row r="381" spans="1:11" s="336" customFormat="1" ht="67.5" x14ac:dyDescent="0.2">
      <c r="A381" s="323">
        <v>1</v>
      </c>
      <c r="B381" s="419"/>
      <c r="C381" s="364" t="s">
        <v>424</v>
      </c>
      <c r="D381" s="567" t="s">
        <v>818</v>
      </c>
      <c r="E381" s="239" t="s">
        <v>801</v>
      </c>
      <c r="F381" s="533">
        <v>50000</v>
      </c>
      <c r="G381" s="293"/>
      <c r="H381" s="139">
        <v>50000</v>
      </c>
      <c r="I381" s="139"/>
      <c r="J381" s="134" t="s">
        <v>819</v>
      </c>
      <c r="K381" s="68"/>
    </row>
    <row r="382" spans="1:11" s="336" customFormat="1" ht="45" x14ac:dyDescent="0.2">
      <c r="A382" s="307">
        <v>1</v>
      </c>
      <c r="B382" s="419"/>
      <c r="C382" s="307" t="s">
        <v>821</v>
      </c>
      <c r="D382" s="581" t="s">
        <v>820</v>
      </c>
      <c r="E382" s="134" t="s">
        <v>822</v>
      </c>
      <c r="F382" s="532">
        <v>40000</v>
      </c>
      <c r="G382" s="293"/>
      <c r="H382" s="139">
        <v>40000</v>
      </c>
      <c r="I382" s="369"/>
      <c r="J382" s="134" t="s">
        <v>823</v>
      </c>
      <c r="K382" s="68"/>
    </row>
    <row r="383" spans="1:11" s="336" customFormat="1" ht="22.5" x14ac:dyDescent="0.2">
      <c r="A383" s="307">
        <v>1</v>
      </c>
      <c r="B383" s="419"/>
      <c r="C383" s="307" t="s">
        <v>414</v>
      </c>
      <c r="D383" s="581" t="s">
        <v>824</v>
      </c>
      <c r="E383" s="134" t="s">
        <v>814</v>
      </c>
      <c r="F383" s="532">
        <v>5000</v>
      </c>
      <c r="G383" s="293"/>
      <c r="H383" s="139">
        <v>5000</v>
      </c>
      <c r="I383" s="304"/>
      <c r="J383" s="134"/>
      <c r="K383" s="68"/>
    </row>
    <row r="384" spans="1:11" s="336" customFormat="1" ht="90" x14ac:dyDescent="0.2">
      <c r="A384" s="307">
        <v>1</v>
      </c>
      <c r="B384" s="419"/>
      <c r="C384" s="307" t="s">
        <v>574</v>
      </c>
      <c r="D384" s="581" t="s">
        <v>548</v>
      </c>
      <c r="E384" s="138" t="s">
        <v>825</v>
      </c>
      <c r="F384" s="532">
        <v>120000</v>
      </c>
      <c r="G384" s="293"/>
      <c r="H384" s="139">
        <v>120000</v>
      </c>
      <c r="I384" s="369"/>
      <c r="J384" s="134" t="s">
        <v>826</v>
      </c>
      <c r="K384" s="68"/>
    </row>
    <row r="385" spans="1:11" s="336" customFormat="1" ht="22.5" x14ac:dyDescent="0.2">
      <c r="A385" s="358">
        <v>1</v>
      </c>
      <c r="B385" s="419"/>
      <c r="C385" s="377" t="s">
        <v>383</v>
      </c>
      <c r="D385" s="598" t="s">
        <v>827</v>
      </c>
      <c r="E385" s="373" t="s">
        <v>828</v>
      </c>
      <c r="F385" s="535">
        <v>400</v>
      </c>
      <c r="G385" s="293"/>
      <c r="H385" s="139">
        <v>400</v>
      </c>
      <c r="I385" s="369"/>
      <c r="J385" s="134"/>
      <c r="K385" s="68"/>
    </row>
    <row r="386" spans="1:11" s="336" customFormat="1" ht="22.5" x14ac:dyDescent="0.2">
      <c r="A386" s="349" t="s">
        <v>436</v>
      </c>
      <c r="B386" s="419"/>
      <c r="C386" s="364" t="s">
        <v>643</v>
      </c>
      <c r="D386" s="567" t="s">
        <v>829</v>
      </c>
      <c r="E386" s="239" t="s">
        <v>830</v>
      </c>
      <c r="F386" s="533">
        <v>15000</v>
      </c>
      <c r="G386" s="293"/>
      <c r="H386" s="139">
        <v>15000</v>
      </c>
      <c r="I386" s="139"/>
      <c r="J386" s="134"/>
      <c r="K386" s="68"/>
    </row>
    <row r="387" spans="1:11" s="336" customFormat="1" ht="33.75" x14ac:dyDescent="0.2">
      <c r="A387" s="357">
        <v>1</v>
      </c>
      <c r="B387" s="419"/>
      <c r="C387" s="267" t="s">
        <v>653</v>
      </c>
      <c r="D387" s="596" t="s">
        <v>831</v>
      </c>
      <c r="E387" s="243" t="s">
        <v>832</v>
      </c>
      <c r="F387" s="533">
        <v>29000</v>
      </c>
      <c r="G387" s="293"/>
      <c r="H387" s="139">
        <v>29000</v>
      </c>
      <c r="I387" s="304"/>
      <c r="J387" s="134" t="s">
        <v>833</v>
      </c>
      <c r="K387" s="68"/>
    </row>
    <row r="388" spans="1:11" s="336" customFormat="1" ht="78.75" x14ac:dyDescent="0.2">
      <c r="A388" s="357">
        <v>1</v>
      </c>
      <c r="B388" s="419"/>
      <c r="C388" s="267" t="s">
        <v>653</v>
      </c>
      <c r="D388" s="596" t="s">
        <v>401</v>
      </c>
      <c r="E388" s="243" t="s">
        <v>402</v>
      </c>
      <c r="F388" s="533">
        <v>4000</v>
      </c>
      <c r="G388" s="293"/>
      <c r="H388" s="139">
        <v>4000</v>
      </c>
      <c r="I388" s="538"/>
      <c r="J388" s="134"/>
      <c r="K388" s="68"/>
    </row>
    <row r="389" spans="1:11" s="336" customFormat="1" ht="33.75" customHeight="1" x14ac:dyDescent="0.2">
      <c r="A389" s="815">
        <v>1</v>
      </c>
      <c r="B389" s="419"/>
      <c r="C389" s="267" t="s">
        <v>653</v>
      </c>
      <c r="D389" s="599" t="s">
        <v>391</v>
      </c>
      <c r="E389" s="423" t="s">
        <v>692</v>
      </c>
      <c r="F389" s="442">
        <v>8500</v>
      </c>
      <c r="G389" s="543"/>
      <c r="H389" s="322">
        <v>8500</v>
      </c>
      <c r="I389" s="546"/>
      <c r="J389" s="811"/>
      <c r="K389" s="68"/>
    </row>
    <row r="390" spans="1:11" s="336" customFormat="1" ht="11.25" x14ac:dyDescent="0.2">
      <c r="A390" s="815"/>
      <c r="B390" s="419"/>
      <c r="C390" s="267"/>
      <c r="D390" s="600" t="s">
        <v>393</v>
      </c>
      <c r="E390" s="423"/>
      <c r="F390" s="442"/>
      <c r="G390" s="544"/>
      <c r="H390" s="322"/>
      <c r="I390" s="547"/>
      <c r="J390" s="812"/>
      <c r="K390" s="68"/>
    </row>
    <row r="391" spans="1:11" s="336" customFormat="1" ht="11.25" x14ac:dyDescent="0.2">
      <c r="A391" s="815"/>
      <c r="B391" s="419"/>
      <c r="C391" s="267"/>
      <c r="D391" s="570" t="s">
        <v>394</v>
      </c>
      <c r="E391" s="423"/>
      <c r="F391" s="442"/>
      <c r="G391" s="544"/>
      <c r="H391" s="322"/>
      <c r="I391" s="547"/>
      <c r="J391" s="812"/>
      <c r="K391" s="68"/>
    </row>
    <row r="392" spans="1:11" s="336" customFormat="1" ht="11.25" x14ac:dyDescent="0.2">
      <c r="A392" s="815"/>
      <c r="B392" s="419"/>
      <c r="C392" s="267"/>
      <c r="D392" s="570" t="s">
        <v>395</v>
      </c>
      <c r="E392" s="423"/>
      <c r="F392" s="442"/>
      <c r="G392" s="544"/>
      <c r="H392" s="322"/>
      <c r="I392" s="547"/>
      <c r="J392" s="812"/>
      <c r="K392" s="68"/>
    </row>
    <row r="393" spans="1:11" s="336" customFormat="1" ht="11.25" x14ac:dyDescent="0.2">
      <c r="A393" s="815"/>
      <c r="B393" s="419"/>
      <c r="C393" s="267"/>
      <c r="D393" s="570" t="s">
        <v>693</v>
      </c>
      <c r="E393" s="423"/>
      <c r="F393" s="442"/>
      <c r="G393" s="544"/>
      <c r="H393" s="322"/>
      <c r="I393" s="547"/>
      <c r="J393" s="812"/>
      <c r="K393" s="68"/>
    </row>
    <row r="394" spans="1:11" s="336" customFormat="1" ht="11.25" x14ac:dyDescent="0.2">
      <c r="A394" s="815"/>
      <c r="B394" s="419"/>
      <c r="C394" s="267"/>
      <c r="D394" s="570" t="s">
        <v>694</v>
      </c>
      <c r="E394" s="423"/>
      <c r="F394" s="442"/>
      <c r="G394" s="544"/>
      <c r="H394" s="322"/>
      <c r="I394" s="547"/>
      <c r="J394" s="812"/>
      <c r="K394" s="68"/>
    </row>
    <row r="395" spans="1:11" s="336" customFormat="1" ht="11.25" x14ac:dyDescent="0.2">
      <c r="A395" s="815"/>
      <c r="B395" s="419"/>
      <c r="C395" s="267"/>
      <c r="D395" s="570" t="s">
        <v>695</v>
      </c>
      <c r="E395" s="423"/>
      <c r="F395" s="442"/>
      <c r="G395" s="544"/>
      <c r="H395" s="322"/>
      <c r="I395" s="547"/>
      <c r="J395" s="812"/>
      <c r="K395" s="68"/>
    </row>
    <row r="396" spans="1:11" s="336" customFormat="1" ht="11.25" x14ac:dyDescent="0.2">
      <c r="A396" s="815"/>
      <c r="B396" s="419"/>
      <c r="C396" s="267"/>
      <c r="D396" s="570" t="s">
        <v>696</v>
      </c>
      <c r="E396" s="423"/>
      <c r="F396" s="442"/>
      <c r="G396" s="545"/>
      <c r="H396" s="322"/>
      <c r="I396" s="548"/>
      <c r="J396" s="813"/>
      <c r="K396" s="68"/>
    </row>
    <row r="397" spans="1:11" s="336" customFormat="1" ht="22.5" x14ac:dyDescent="0.2">
      <c r="A397" s="267">
        <v>1</v>
      </c>
      <c r="B397" s="419"/>
      <c r="C397" s="267" t="s">
        <v>835</v>
      </c>
      <c r="D397" s="596" t="s">
        <v>834</v>
      </c>
      <c r="E397" s="243" t="s">
        <v>836</v>
      </c>
      <c r="F397" s="533">
        <v>30000</v>
      </c>
      <c r="G397" s="293"/>
      <c r="H397" s="139">
        <v>30000</v>
      </c>
      <c r="I397" s="139"/>
      <c r="J397" s="262"/>
      <c r="K397" s="68"/>
    </row>
    <row r="398" spans="1:11" s="336" customFormat="1" ht="11.25" x14ac:dyDescent="0.2">
      <c r="A398" s="267">
        <v>1</v>
      </c>
      <c r="B398" s="419"/>
      <c r="C398" s="267" t="s">
        <v>389</v>
      </c>
      <c r="D398" s="596" t="s">
        <v>837</v>
      </c>
      <c r="E398" s="243" t="s">
        <v>838</v>
      </c>
      <c r="F398" s="533">
        <v>150</v>
      </c>
      <c r="G398" s="293"/>
      <c r="H398" s="139">
        <v>150</v>
      </c>
      <c r="I398" s="139"/>
      <c r="J398" s="262"/>
      <c r="K398" s="68"/>
    </row>
    <row r="399" spans="1:11" s="336" customFormat="1" ht="11.25" x14ac:dyDescent="0.2">
      <c r="A399" s="267">
        <v>1</v>
      </c>
      <c r="B399" s="419"/>
      <c r="C399" s="267" t="s">
        <v>389</v>
      </c>
      <c r="D399" s="596" t="s">
        <v>839</v>
      </c>
      <c r="E399" s="243" t="s">
        <v>840</v>
      </c>
      <c r="F399" s="533">
        <v>150</v>
      </c>
      <c r="G399" s="293"/>
      <c r="H399" s="139">
        <v>150</v>
      </c>
      <c r="I399" s="262"/>
      <c r="J399" s="262"/>
      <c r="K399" s="68"/>
    </row>
    <row r="400" spans="1:11" s="336" customFormat="1" ht="11.25" x14ac:dyDescent="0.2">
      <c r="A400" s="267">
        <v>1</v>
      </c>
      <c r="B400" s="419"/>
      <c r="C400" s="267" t="s">
        <v>389</v>
      </c>
      <c r="D400" s="596" t="s">
        <v>841</v>
      </c>
      <c r="E400" s="243" t="s">
        <v>515</v>
      </c>
      <c r="F400" s="533">
        <v>150</v>
      </c>
      <c r="G400" s="293"/>
      <c r="H400" s="139">
        <v>150</v>
      </c>
      <c r="I400" s="262"/>
      <c r="J400" s="262"/>
      <c r="K400" s="68"/>
    </row>
    <row r="401" spans="1:11" s="336" customFormat="1" ht="45" x14ac:dyDescent="0.2">
      <c r="A401" s="307">
        <v>1</v>
      </c>
      <c r="B401" s="419"/>
      <c r="C401" s="307" t="s">
        <v>473</v>
      </c>
      <c r="D401" s="581" t="s">
        <v>842</v>
      </c>
      <c r="E401" s="134" t="s">
        <v>843</v>
      </c>
      <c r="F401" s="532">
        <v>750</v>
      </c>
      <c r="G401" s="293"/>
      <c r="H401" s="139">
        <v>750</v>
      </c>
      <c r="I401" s="139"/>
      <c r="J401" s="262"/>
      <c r="K401" s="68"/>
    </row>
    <row r="402" spans="1:11" s="336" customFormat="1" ht="67.5" x14ac:dyDescent="0.2">
      <c r="A402" s="307">
        <v>1</v>
      </c>
      <c r="B402" s="419"/>
      <c r="C402" s="307" t="s">
        <v>473</v>
      </c>
      <c r="D402" s="581" t="s">
        <v>648</v>
      </c>
      <c r="E402" s="134" t="s">
        <v>844</v>
      </c>
      <c r="F402" s="532">
        <v>500</v>
      </c>
      <c r="G402" s="293"/>
      <c r="H402" s="139">
        <v>500</v>
      </c>
      <c r="I402" s="262"/>
      <c r="J402" s="262"/>
      <c r="K402" s="68"/>
    </row>
    <row r="403" spans="1:11" s="336" customFormat="1" ht="11.25" x14ac:dyDescent="0.2">
      <c r="A403" s="267">
        <v>1</v>
      </c>
      <c r="B403" s="419"/>
      <c r="C403" s="267" t="s">
        <v>389</v>
      </c>
      <c r="D403" s="596" t="s">
        <v>845</v>
      </c>
      <c r="E403" s="549" t="s">
        <v>846</v>
      </c>
      <c r="F403" s="139">
        <v>200</v>
      </c>
      <c r="G403" s="293"/>
      <c r="H403" s="139">
        <v>200</v>
      </c>
      <c r="I403" s="262"/>
      <c r="J403" s="262"/>
      <c r="K403" s="68"/>
    </row>
    <row r="404" spans="1:11" s="336" customFormat="1" ht="11.25" x14ac:dyDescent="0.2">
      <c r="A404" s="267">
        <v>1</v>
      </c>
      <c r="B404" s="419"/>
      <c r="C404" s="267" t="s">
        <v>389</v>
      </c>
      <c r="D404" s="596" t="s">
        <v>847</v>
      </c>
      <c r="E404" s="549" t="s">
        <v>846</v>
      </c>
      <c r="F404" s="139">
        <v>90</v>
      </c>
      <c r="G404" s="293"/>
      <c r="H404" s="139">
        <v>90</v>
      </c>
      <c r="I404" s="262"/>
      <c r="J404" s="262"/>
      <c r="K404" s="68"/>
    </row>
    <row r="405" spans="1:11" s="336" customFormat="1" ht="11.25" x14ac:dyDescent="0.2">
      <c r="A405" s="267">
        <v>1</v>
      </c>
      <c r="B405" s="419"/>
      <c r="C405" s="267" t="s">
        <v>389</v>
      </c>
      <c r="D405" s="596" t="s">
        <v>848</v>
      </c>
      <c r="E405" s="549" t="s">
        <v>846</v>
      </c>
      <c r="F405" s="139">
        <v>100</v>
      </c>
      <c r="G405" s="293"/>
      <c r="H405" s="139">
        <v>100</v>
      </c>
      <c r="I405" s="262"/>
      <c r="J405" s="262"/>
      <c r="K405" s="68"/>
    </row>
    <row r="406" spans="1:11" s="336" customFormat="1" ht="11.25" x14ac:dyDescent="0.2">
      <c r="A406" s="267">
        <v>1</v>
      </c>
      <c r="B406" s="419"/>
      <c r="C406" s="267" t="s">
        <v>389</v>
      </c>
      <c r="D406" s="596" t="s">
        <v>849</v>
      </c>
      <c r="E406" s="549" t="s">
        <v>850</v>
      </c>
      <c r="F406" s="139">
        <v>150</v>
      </c>
      <c r="G406" s="293"/>
      <c r="H406" s="139">
        <v>150</v>
      </c>
      <c r="I406" s="262"/>
      <c r="J406" s="262"/>
      <c r="K406" s="68"/>
    </row>
    <row r="407" spans="1:11" s="336" customFormat="1" ht="11.25" x14ac:dyDescent="0.2">
      <c r="A407" s="267">
        <v>1</v>
      </c>
      <c r="B407" s="419"/>
      <c r="C407" s="267" t="s">
        <v>389</v>
      </c>
      <c r="D407" s="596" t="s">
        <v>851</v>
      </c>
      <c r="E407" s="549" t="s">
        <v>846</v>
      </c>
      <c r="F407" s="139">
        <v>200</v>
      </c>
      <c r="G407" s="293"/>
      <c r="H407" s="139">
        <v>200</v>
      </c>
      <c r="I407" s="262"/>
      <c r="J407" s="262"/>
      <c r="K407" s="68"/>
    </row>
    <row r="408" spans="1:11" s="336" customFormat="1" ht="11.25" x14ac:dyDescent="0.2">
      <c r="A408" s="267">
        <v>1</v>
      </c>
      <c r="B408" s="419"/>
      <c r="C408" s="267" t="s">
        <v>389</v>
      </c>
      <c r="D408" s="596" t="s">
        <v>852</v>
      </c>
      <c r="E408" s="549" t="s">
        <v>853</v>
      </c>
      <c r="F408" s="139">
        <v>400</v>
      </c>
      <c r="G408" s="293"/>
      <c r="H408" s="139">
        <v>400</v>
      </c>
      <c r="I408" s="262"/>
      <c r="J408" s="262"/>
      <c r="K408" s="68"/>
    </row>
    <row r="409" spans="1:11" s="336" customFormat="1" ht="11.25" x14ac:dyDescent="0.2">
      <c r="A409" s="375">
        <v>1</v>
      </c>
      <c r="B409" s="419"/>
      <c r="C409" s="375" t="s">
        <v>389</v>
      </c>
      <c r="D409" s="601" t="s">
        <v>854</v>
      </c>
      <c r="E409" s="550" t="s">
        <v>846</v>
      </c>
      <c r="F409" s="139">
        <v>250</v>
      </c>
      <c r="G409" s="293"/>
      <c r="H409" s="139">
        <v>250</v>
      </c>
      <c r="I409" s="262"/>
      <c r="J409" s="262"/>
      <c r="K409" s="68"/>
    </row>
    <row r="410" spans="1:11" s="336" customFormat="1" ht="78.75" x14ac:dyDescent="0.2">
      <c r="A410" s="308">
        <v>1</v>
      </c>
      <c r="B410" s="419"/>
      <c r="C410" s="507" t="s">
        <v>424</v>
      </c>
      <c r="D410" s="572" t="s">
        <v>855</v>
      </c>
      <c r="E410" s="444" t="s">
        <v>449</v>
      </c>
      <c r="F410" s="293"/>
      <c r="G410" s="293"/>
      <c r="H410" s="258"/>
      <c r="I410" s="262"/>
      <c r="J410" s="258" t="s">
        <v>450</v>
      </c>
      <c r="K410" s="68"/>
    </row>
    <row r="411" spans="1:11" s="336" customFormat="1" ht="22.5" x14ac:dyDescent="0.2">
      <c r="A411" s="349" t="s">
        <v>436</v>
      </c>
      <c r="B411" s="419"/>
      <c r="C411" s="364" t="s">
        <v>424</v>
      </c>
      <c r="D411" s="567" t="s">
        <v>856</v>
      </c>
      <c r="E411" s="239" t="s">
        <v>857</v>
      </c>
      <c r="F411" s="535"/>
      <c r="G411" s="293"/>
      <c r="I411" s="139"/>
      <c r="J411" s="139" t="s">
        <v>541</v>
      </c>
      <c r="K411" s="68"/>
    </row>
    <row r="412" spans="1:11" s="336" customFormat="1" ht="90" x14ac:dyDescent="0.2">
      <c r="A412" s="357">
        <v>1</v>
      </c>
      <c r="B412" s="419"/>
      <c r="C412" s="267" t="s">
        <v>361</v>
      </c>
      <c r="D412" s="596" t="s">
        <v>858</v>
      </c>
      <c r="E412" s="243" t="s">
        <v>705</v>
      </c>
      <c r="F412" s="533">
        <v>3000</v>
      </c>
      <c r="G412" s="293"/>
      <c r="H412" s="139">
        <v>3000</v>
      </c>
      <c r="I412" s="304"/>
      <c r="J412" s="134"/>
      <c r="K412" s="68"/>
    </row>
    <row r="413" spans="1:11" s="336" customFormat="1" ht="22.5" x14ac:dyDescent="0.2">
      <c r="A413" s="267">
        <v>1</v>
      </c>
      <c r="B413" s="419"/>
      <c r="C413" s="267" t="s">
        <v>574</v>
      </c>
      <c r="D413" s="596" t="s">
        <v>859</v>
      </c>
      <c r="E413" s="243" t="s">
        <v>860</v>
      </c>
      <c r="F413" s="533">
        <v>20000</v>
      </c>
      <c r="G413" s="293"/>
      <c r="H413" s="139">
        <v>20000</v>
      </c>
      <c r="I413" s="139"/>
      <c r="J413" s="262"/>
      <c r="K413" s="68"/>
    </row>
    <row r="414" spans="1:11" s="336" customFormat="1" ht="45" x14ac:dyDescent="0.2">
      <c r="A414" s="267">
        <v>1</v>
      </c>
      <c r="B414" s="419"/>
      <c r="C414" s="267" t="s">
        <v>835</v>
      </c>
      <c r="D414" s="596" t="s">
        <v>861</v>
      </c>
      <c r="E414" s="243" t="s">
        <v>862</v>
      </c>
      <c r="F414" s="533">
        <v>500</v>
      </c>
      <c r="G414" s="293"/>
      <c r="H414" s="139">
        <v>500</v>
      </c>
      <c r="I414" s="139"/>
      <c r="J414" s="262"/>
      <c r="K414" s="68"/>
    </row>
    <row r="415" spans="1:11" s="336" customFormat="1" ht="22.5" x14ac:dyDescent="0.2">
      <c r="A415" s="357">
        <v>1</v>
      </c>
      <c r="B415" s="419"/>
      <c r="C415" s="267" t="s">
        <v>361</v>
      </c>
      <c r="D415" s="596" t="s">
        <v>863</v>
      </c>
      <c r="E415" s="243" t="s">
        <v>364</v>
      </c>
      <c r="F415" s="533">
        <v>4500</v>
      </c>
      <c r="G415" s="293"/>
      <c r="H415" s="139">
        <v>4500</v>
      </c>
      <c r="I415" s="304"/>
      <c r="J415" s="134"/>
      <c r="K415" s="68"/>
    </row>
    <row r="416" spans="1:11" s="336" customFormat="1" ht="33.75" x14ac:dyDescent="0.2">
      <c r="A416" s="357">
        <v>1</v>
      </c>
      <c r="B416" s="419"/>
      <c r="C416" s="267" t="s">
        <v>361</v>
      </c>
      <c r="D416" s="596" t="s">
        <v>864</v>
      </c>
      <c r="E416" s="243" t="s">
        <v>865</v>
      </c>
      <c r="F416" s="533">
        <v>900</v>
      </c>
      <c r="G416" s="293"/>
      <c r="H416" s="139">
        <v>900</v>
      </c>
      <c r="I416" s="369"/>
      <c r="J416" s="134"/>
      <c r="K416" s="68"/>
    </row>
    <row r="417" spans="1:11" s="336" customFormat="1" ht="22.5" x14ac:dyDescent="0.2">
      <c r="A417" s="359">
        <v>1</v>
      </c>
      <c r="B417" s="419"/>
      <c r="C417" s="375" t="s">
        <v>352</v>
      </c>
      <c r="D417" s="602" t="s">
        <v>351</v>
      </c>
      <c r="E417" s="376" t="s">
        <v>353</v>
      </c>
      <c r="F417" s="536">
        <v>45000</v>
      </c>
      <c r="G417" s="139">
        <v>45000</v>
      </c>
      <c r="I417" s="139"/>
      <c r="J417" s="134" t="s">
        <v>866</v>
      </c>
      <c r="K417" s="68"/>
    </row>
    <row r="418" spans="1:11" s="336" customFormat="1" ht="22.5" x14ac:dyDescent="0.2">
      <c r="A418" s="349" t="s">
        <v>561</v>
      </c>
      <c r="B418" s="419"/>
      <c r="C418" s="364" t="s">
        <v>643</v>
      </c>
      <c r="D418" s="567" t="s">
        <v>446</v>
      </c>
      <c r="E418" s="239" t="s">
        <v>447</v>
      </c>
      <c r="F418" s="533">
        <v>4000</v>
      </c>
      <c r="G418" s="139"/>
      <c r="H418" s="293"/>
      <c r="I418" s="139">
        <v>4000</v>
      </c>
      <c r="J418" s="134"/>
      <c r="K418" s="68"/>
    </row>
    <row r="419" spans="1:11" s="336" customFormat="1" ht="22.5" x14ac:dyDescent="0.2">
      <c r="A419" s="267">
        <v>2</v>
      </c>
      <c r="B419" s="419"/>
      <c r="C419" s="267" t="s">
        <v>361</v>
      </c>
      <c r="D419" s="596" t="s">
        <v>867</v>
      </c>
      <c r="E419" s="243" t="s">
        <v>868</v>
      </c>
      <c r="F419" s="533">
        <v>3000</v>
      </c>
      <c r="G419" s="262"/>
      <c r="H419" s="293"/>
      <c r="I419" s="139">
        <v>3000</v>
      </c>
      <c r="J419" s="134"/>
      <c r="K419" s="68"/>
    </row>
    <row r="420" spans="1:11" s="336" customFormat="1" ht="33.75" x14ac:dyDescent="0.2">
      <c r="A420" s="244" t="s">
        <v>455</v>
      </c>
      <c r="B420" s="419"/>
      <c r="C420" s="364" t="s">
        <v>424</v>
      </c>
      <c r="D420" s="567" t="s">
        <v>869</v>
      </c>
      <c r="E420" s="249" t="s">
        <v>497</v>
      </c>
      <c r="F420" s="533">
        <v>90000</v>
      </c>
      <c r="G420" s="139"/>
      <c r="H420" s="293"/>
      <c r="I420" s="139">
        <v>90000</v>
      </c>
      <c r="J420" s="262"/>
      <c r="K420" s="68"/>
    </row>
    <row r="421" spans="1:11" s="336" customFormat="1" ht="22.5" x14ac:dyDescent="0.2">
      <c r="A421" s="267">
        <v>2</v>
      </c>
      <c r="B421" s="419"/>
      <c r="C421" s="267" t="s">
        <v>361</v>
      </c>
      <c r="D421" s="596" t="s">
        <v>870</v>
      </c>
      <c r="E421" s="243" t="s">
        <v>871</v>
      </c>
      <c r="F421" s="533">
        <v>700</v>
      </c>
      <c r="G421" s="139"/>
      <c r="H421" s="293"/>
      <c r="I421" s="139">
        <v>700</v>
      </c>
      <c r="J421" s="262"/>
      <c r="K421" s="68"/>
    </row>
    <row r="422" spans="1:11" s="336" customFormat="1" ht="33.75" x14ac:dyDescent="0.2">
      <c r="A422" s="267">
        <v>2</v>
      </c>
      <c r="B422" s="419"/>
      <c r="C422" s="267" t="s">
        <v>361</v>
      </c>
      <c r="D422" s="596" t="s">
        <v>872</v>
      </c>
      <c r="E422" s="243" t="s">
        <v>873</v>
      </c>
      <c r="F422" s="533">
        <v>700</v>
      </c>
      <c r="G422" s="139"/>
      <c r="H422" s="293"/>
      <c r="I422" s="139">
        <v>700</v>
      </c>
      <c r="J422" s="262"/>
      <c r="K422" s="68"/>
    </row>
    <row r="423" spans="1:11" s="336" customFormat="1" ht="11.25" x14ac:dyDescent="0.2">
      <c r="A423" s="267">
        <v>2</v>
      </c>
      <c r="B423" s="419"/>
      <c r="C423" s="267" t="s">
        <v>361</v>
      </c>
      <c r="D423" s="596" t="s">
        <v>874</v>
      </c>
      <c r="E423" s="243" t="s">
        <v>875</v>
      </c>
      <c r="F423" s="533">
        <v>300</v>
      </c>
      <c r="G423" s="139"/>
      <c r="H423" s="293"/>
      <c r="I423" s="139">
        <v>300</v>
      </c>
      <c r="J423" s="262"/>
      <c r="K423" s="68"/>
    </row>
    <row r="424" spans="1:11" s="336" customFormat="1" ht="33.75" x14ac:dyDescent="0.2">
      <c r="A424" s="267">
        <v>2</v>
      </c>
      <c r="B424" s="419"/>
      <c r="C424" s="267" t="s">
        <v>835</v>
      </c>
      <c r="D424" s="596" t="s">
        <v>876</v>
      </c>
      <c r="E424" s="243" t="s">
        <v>877</v>
      </c>
      <c r="F424" s="533">
        <v>30000</v>
      </c>
      <c r="G424" s="139"/>
      <c r="H424" s="293"/>
      <c r="I424" s="139">
        <v>30000</v>
      </c>
      <c r="J424" s="262"/>
      <c r="K424" s="68"/>
    </row>
    <row r="425" spans="1:11" s="336" customFormat="1" ht="22.5" x14ac:dyDescent="0.2">
      <c r="A425" s="307">
        <v>2</v>
      </c>
      <c r="B425" s="419"/>
      <c r="C425" s="307" t="s">
        <v>414</v>
      </c>
      <c r="D425" s="581" t="s">
        <v>878</v>
      </c>
      <c r="E425" s="134" t="s">
        <v>879</v>
      </c>
      <c r="F425" s="532">
        <v>10000</v>
      </c>
      <c r="G425" s="262"/>
      <c r="H425" s="293"/>
      <c r="I425" s="139">
        <v>10000</v>
      </c>
      <c r="J425" s="262"/>
      <c r="K425" s="68"/>
    </row>
    <row r="426" spans="1:11" s="336" customFormat="1" ht="22.5" x14ac:dyDescent="0.2">
      <c r="A426" s="267">
        <v>2</v>
      </c>
      <c r="B426" s="419"/>
      <c r="C426" s="267" t="s">
        <v>361</v>
      </c>
      <c r="D426" s="596" t="s">
        <v>880</v>
      </c>
      <c r="E426" s="243" t="s">
        <v>881</v>
      </c>
      <c r="F426" s="533">
        <v>700</v>
      </c>
      <c r="G426" s="262"/>
      <c r="H426" s="293"/>
      <c r="I426" s="139">
        <v>700</v>
      </c>
      <c r="J426" s="134"/>
      <c r="K426" s="68"/>
    </row>
    <row r="427" spans="1:11" s="336" customFormat="1" ht="33.75" x14ac:dyDescent="0.2">
      <c r="A427" s="377">
        <v>2</v>
      </c>
      <c r="B427" s="419"/>
      <c r="C427" s="377" t="s">
        <v>386</v>
      </c>
      <c r="D427" s="603" t="s">
        <v>882</v>
      </c>
      <c r="E427" s="373" t="s">
        <v>883</v>
      </c>
      <c r="F427" s="535">
        <v>4000</v>
      </c>
      <c r="G427" s="262"/>
      <c r="H427" s="293"/>
      <c r="I427" s="139">
        <v>4000</v>
      </c>
      <c r="J427" s="134"/>
      <c r="K427" s="68"/>
    </row>
    <row r="428" spans="1:11" s="336" customFormat="1" ht="22.5" x14ac:dyDescent="0.2">
      <c r="A428" s="267">
        <v>2</v>
      </c>
      <c r="B428" s="419"/>
      <c r="C428" s="267" t="s">
        <v>386</v>
      </c>
      <c r="D428" s="596" t="s">
        <v>884</v>
      </c>
      <c r="E428" s="240" t="s">
        <v>885</v>
      </c>
      <c r="F428" s="533">
        <v>4000</v>
      </c>
      <c r="G428" s="262"/>
      <c r="H428" s="293"/>
      <c r="I428" s="139">
        <v>4000</v>
      </c>
      <c r="J428" s="134"/>
      <c r="K428" s="68"/>
    </row>
    <row r="429" spans="1:11" s="336" customFormat="1" ht="45" x14ac:dyDescent="0.2">
      <c r="A429" s="267">
        <v>2</v>
      </c>
      <c r="B429" s="419"/>
      <c r="C429" s="267" t="s">
        <v>386</v>
      </c>
      <c r="D429" s="596" t="s">
        <v>886</v>
      </c>
      <c r="E429" s="240" t="s">
        <v>887</v>
      </c>
      <c r="F429" s="533">
        <v>3000</v>
      </c>
      <c r="G429" s="262"/>
      <c r="H429" s="293"/>
      <c r="I429" s="139">
        <v>3000</v>
      </c>
      <c r="J429" s="134"/>
      <c r="K429" s="68"/>
    </row>
    <row r="430" spans="1:11" s="336" customFormat="1" ht="22.5" x14ac:dyDescent="0.2">
      <c r="A430" s="267">
        <v>2</v>
      </c>
      <c r="B430" s="419"/>
      <c r="C430" s="267" t="s">
        <v>389</v>
      </c>
      <c r="D430" s="599" t="s">
        <v>888</v>
      </c>
      <c r="E430" s="240" t="s">
        <v>889</v>
      </c>
      <c r="F430" s="533">
        <v>3000</v>
      </c>
      <c r="G430" s="262"/>
      <c r="H430" s="293"/>
      <c r="I430" s="139">
        <v>3000</v>
      </c>
      <c r="J430" s="134"/>
      <c r="K430" s="68"/>
    </row>
    <row r="431" spans="1:11" s="336" customFormat="1" ht="22.5" x14ac:dyDescent="0.2">
      <c r="A431" s="377">
        <v>3</v>
      </c>
      <c r="B431" s="419"/>
      <c r="C431" s="377" t="s">
        <v>389</v>
      </c>
      <c r="D431" s="600" t="s">
        <v>890</v>
      </c>
      <c r="E431" s="373" t="s">
        <v>889</v>
      </c>
      <c r="F431" s="535">
        <v>15000</v>
      </c>
      <c r="G431" s="262"/>
      <c r="H431" s="304"/>
      <c r="I431" s="139">
        <v>15000</v>
      </c>
      <c r="J431" s="134"/>
      <c r="K431" s="68"/>
    </row>
    <row r="432" spans="1:11" s="336" customFormat="1" ht="22.5" x14ac:dyDescent="0.2">
      <c r="A432" s="267">
        <v>3</v>
      </c>
      <c r="B432" s="419"/>
      <c r="C432" s="267" t="s">
        <v>389</v>
      </c>
      <c r="D432" s="599" t="s">
        <v>891</v>
      </c>
      <c r="E432" s="240" t="s">
        <v>889</v>
      </c>
      <c r="F432" s="533">
        <v>1000</v>
      </c>
      <c r="G432" s="262"/>
      <c r="H432" s="304"/>
      <c r="I432" s="139">
        <v>1000</v>
      </c>
      <c r="J432" s="134"/>
      <c r="K432" s="68"/>
    </row>
    <row r="433" spans="1:26" s="336" customFormat="1" ht="22.5" x14ac:dyDescent="0.2">
      <c r="A433" s="267">
        <v>3</v>
      </c>
      <c r="B433" s="419"/>
      <c r="C433" s="267" t="s">
        <v>389</v>
      </c>
      <c r="D433" s="599" t="s">
        <v>892</v>
      </c>
      <c r="E433" s="240" t="s">
        <v>889</v>
      </c>
      <c r="F433" s="533">
        <v>500</v>
      </c>
      <c r="G433" s="262"/>
      <c r="H433" s="304"/>
      <c r="I433" s="139">
        <v>500</v>
      </c>
      <c r="J433" s="134"/>
      <c r="K433" s="68"/>
    </row>
    <row r="434" spans="1:26" s="336" customFormat="1" ht="11.25" x14ac:dyDescent="0.2">
      <c r="A434" s="267">
        <v>3</v>
      </c>
      <c r="B434" s="419"/>
      <c r="C434" s="267" t="s">
        <v>389</v>
      </c>
      <c r="D434" s="599" t="s">
        <v>893</v>
      </c>
      <c r="E434" s="374" t="s">
        <v>894</v>
      </c>
      <c r="F434" s="533">
        <v>250</v>
      </c>
      <c r="G434" s="139"/>
      <c r="H434" s="139"/>
      <c r="I434" s="139">
        <v>250</v>
      </c>
      <c r="J434" s="134"/>
      <c r="K434" s="68"/>
    </row>
    <row r="435" spans="1:26" s="336" customFormat="1" ht="11.25" x14ac:dyDescent="0.2">
      <c r="A435" s="349" t="s">
        <v>464</v>
      </c>
      <c r="B435" s="419"/>
      <c r="C435" s="364" t="s">
        <v>643</v>
      </c>
      <c r="D435" s="567" t="s">
        <v>458</v>
      </c>
      <c r="E435" s="239" t="s">
        <v>592</v>
      </c>
      <c r="F435" s="533">
        <v>3000</v>
      </c>
      <c r="G435" s="139"/>
      <c r="H435" s="139"/>
      <c r="I435" s="139">
        <v>3000</v>
      </c>
      <c r="J435" s="134"/>
      <c r="K435" s="68"/>
    </row>
    <row r="436" spans="1:26" s="336" customFormat="1" ht="33.75" x14ac:dyDescent="0.2">
      <c r="A436" s="380">
        <v>1</v>
      </c>
      <c r="B436" s="419"/>
      <c r="C436" s="381" t="s">
        <v>897</v>
      </c>
      <c r="D436" s="387" t="s">
        <v>935</v>
      </c>
      <c r="E436" s="383" t="s">
        <v>934</v>
      </c>
      <c r="F436" s="456">
        <v>250000</v>
      </c>
      <c r="G436" s="388"/>
      <c r="H436" s="384">
        <v>250000</v>
      </c>
      <c r="I436" s="388"/>
      <c r="J436" s="388"/>
      <c r="K436" s="68"/>
    </row>
    <row r="437" spans="1:26" s="336" customFormat="1" ht="33.75" x14ac:dyDescent="0.2">
      <c r="A437" s="380">
        <v>1</v>
      </c>
      <c r="B437" s="419"/>
      <c r="C437" s="381" t="s">
        <v>897</v>
      </c>
      <c r="D437" s="387" t="s">
        <v>904</v>
      </c>
      <c r="E437" s="383" t="s">
        <v>928</v>
      </c>
      <c r="F437" s="456">
        <v>220000</v>
      </c>
      <c r="G437" s="388"/>
      <c r="H437" s="384">
        <v>220000</v>
      </c>
      <c r="I437" s="388"/>
      <c r="J437" s="388"/>
      <c r="K437" s="68"/>
    </row>
    <row r="438" spans="1:26" s="336" customFormat="1" ht="22.5" x14ac:dyDescent="0.2">
      <c r="A438" s="380">
        <v>1</v>
      </c>
      <c r="B438" s="419"/>
      <c r="C438" s="381" t="s">
        <v>897</v>
      </c>
      <c r="D438" s="387" t="s">
        <v>933</v>
      </c>
      <c r="E438" s="383" t="s">
        <v>932</v>
      </c>
      <c r="F438" s="456">
        <v>120000</v>
      </c>
      <c r="G438" s="388"/>
      <c r="H438" s="384">
        <v>120000</v>
      </c>
      <c r="I438" s="388"/>
      <c r="J438" s="388"/>
      <c r="K438" s="68"/>
    </row>
    <row r="439" spans="1:26" s="336" customFormat="1" ht="22.5" x14ac:dyDescent="0.2">
      <c r="A439" s="814">
        <v>1</v>
      </c>
      <c r="B439" s="419"/>
      <c r="C439" s="422" t="s">
        <v>476</v>
      </c>
      <c r="D439" s="604" t="s">
        <v>939</v>
      </c>
      <c r="E439" s="397" t="s">
        <v>940</v>
      </c>
      <c r="F439" s="537">
        <v>160000</v>
      </c>
      <c r="G439" s="399"/>
      <c r="H439" s="398">
        <v>160000</v>
      </c>
      <c r="I439" s="399"/>
      <c r="J439" s="399"/>
      <c r="K439" s="68"/>
      <c r="L439" s="378"/>
      <c r="M439" s="378"/>
      <c r="N439" s="378"/>
      <c r="O439" s="378"/>
      <c r="P439" s="378"/>
      <c r="Q439" s="378"/>
      <c r="R439" s="378"/>
      <c r="S439" s="378"/>
      <c r="T439" s="378"/>
      <c r="U439" s="378"/>
      <c r="Z439" s="539"/>
    </row>
    <row r="440" spans="1:26" s="336" customFormat="1" ht="22.5" x14ac:dyDescent="0.2">
      <c r="A440" s="814"/>
      <c r="B440" s="419"/>
      <c r="C440" s="422"/>
      <c r="D440" s="604" t="s">
        <v>941</v>
      </c>
      <c r="E440" s="396" t="s">
        <v>940</v>
      </c>
      <c r="F440" s="537">
        <v>4000</v>
      </c>
      <c r="G440" s="399"/>
      <c r="H440" s="398">
        <v>4000</v>
      </c>
      <c r="I440" s="399"/>
      <c r="J440" s="399"/>
      <c r="K440" s="68"/>
      <c r="L440" s="378"/>
      <c r="M440" s="378"/>
      <c r="N440" s="378"/>
      <c r="O440" s="378"/>
      <c r="P440" s="378"/>
      <c r="Q440" s="378"/>
      <c r="R440" s="378"/>
      <c r="S440" s="378"/>
      <c r="T440" s="378"/>
      <c r="U440" s="378"/>
      <c r="Z440" s="539"/>
    </row>
    <row r="441" spans="1:26" s="336" customFormat="1" ht="22.5" x14ac:dyDescent="0.2">
      <c r="A441" s="814"/>
      <c r="B441" s="419"/>
      <c r="C441" s="422"/>
      <c r="D441" s="604" t="s">
        <v>942</v>
      </c>
      <c r="E441" s="396" t="s">
        <v>940</v>
      </c>
      <c r="F441" s="537">
        <v>4000</v>
      </c>
      <c r="G441" s="399"/>
      <c r="H441" s="398">
        <v>4000</v>
      </c>
      <c r="I441" s="399"/>
      <c r="J441" s="399"/>
      <c r="K441" s="68"/>
      <c r="L441" s="378"/>
      <c r="M441" s="378"/>
      <c r="N441" s="378"/>
      <c r="O441" s="378"/>
      <c r="P441" s="378"/>
      <c r="Q441" s="378"/>
      <c r="R441" s="378"/>
      <c r="S441" s="378"/>
      <c r="T441" s="378"/>
      <c r="U441" s="378"/>
      <c r="Z441" s="539"/>
    </row>
    <row r="442" spans="1:26" s="336" customFormat="1" ht="22.5" x14ac:dyDescent="0.2">
      <c r="A442" s="814"/>
      <c r="B442" s="419"/>
      <c r="C442" s="422"/>
      <c r="D442" s="604" t="s">
        <v>943</v>
      </c>
      <c r="E442" s="396" t="s">
        <v>940</v>
      </c>
      <c r="F442" s="537">
        <v>2000</v>
      </c>
      <c r="G442" s="399"/>
      <c r="H442" s="398">
        <v>2000</v>
      </c>
      <c r="I442" s="399"/>
      <c r="J442" s="399"/>
      <c r="K442" s="68"/>
      <c r="L442" s="378"/>
      <c r="M442" s="378"/>
      <c r="N442" s="378"/>
      <c r="O442" s="378"/>
      <c r="P442" s="378"/>
      <c r="Q442" s="378"/>
      <c r="R442" s="378"/>
      <c r="S442" s="378"/>
      <c r="T442" s="378"/>
      <c r="U442" s="378"/>
      <c r="Z442" s="539"/>
    </row>
    <row r="443" spans="1:26" s="336" customFormat="1" ht="22.5" x14ac:dyDescent="0.2">
      <c r="A443" s="814"/>
      <c r="B443" s="419"/>
      <c r="C443" s="422"/>
      <c r="D443" s="604" t="s">
        <v>944</v>
      </c>
      <c r="E443" s="396" t="s">
        <v>940</v>
      </c>
      <c r="F443" s="537">
        <v>10000</v>
      </c>
      <c r="G443" s="399"/>
      <c r="H443" s="398">
        <v>10000</v>
      </c>
      <c r="I443" s="399"/>
      <c r="J443" s="399"/>
      <c r="K443" s="68"/>
      <c r="L443" s="378"/>
      <c r="M443" s="378"/>
      <c r="N443" s="378"/>
      <c r="O443" s="378"/>
      <c r="P443" s="378"/>
      <c r="Q443" s="378"/>
      <c r="R443" s="378"/>
      <c r="S443" s="378"/>
      <c r="T443" s="378"/>
      <c r="U443" s="378"/>
      <c r="Z443" s="539"/>
    </row>
    <row r="444" spans="1:26" s="336" customFormat="1" ht="22.5" x14ac:dyDescent="0.2">
      <c r="A444" s="814"/>
      <c r="B444" s="419"/>
      <c r="C444" s="422"/>
      <c r="D444" s="604" t="s">
        <v>945</v>
      </c>
      <c r="E444" s="396" t="s">
        <v>940</v>
      </c>
      <c r="F444" s="537">
        <v>3000</v>
      </c>
      <c r="G444" s="399"/>
      <c r="H444" s="398">
        <v>3000</v>
      </c>
      <c r="I444" s="399"/>
      <c r="J444" s="399"/>
      <c r="K444" s="68"/>
      <c r="L444" s="378"/>
      <c r="M444" s="378"/>
      <c r="N444" s="378"/>
      <c r="O444" s="378"/>
      <c r="P444" s="378"/>
      <c r="Q444" s="378"/>
      <c r="R444" s="378"/>
      <c r="S444" s="378"/>
      <c r="T444" s="378"/>
      <c r="U444" s="378"/>
      <c r="Z444" s="539"/>
    </row>
    <row r="445" spans="1:26" s="336" customFormat="1" ht="22.5" x14ac:dyDescent="0.2">
      <c r="A445" s="814"/>
      <c r="B445" s="419"/>
      <c r="C445" s="422"/>
      <c r="D445" s="604" t="s">
        <v>946</v>
      </c>
      <c r="E445" s="396" t="s">
        <v>940</v>
      </c>
      <c r="F445" s="537">
        <v>2000</v>
      </c>
      <c r="G445" s="399"/>
      <c r="H445" s="398">
        <v>2000</v>
      </c>
      <c r="I445" s="399"/>
      <c r="J445" s="399"/>
      <c r="K445" s="68"/>
      <c r="L445" s="378"/>
      <c r="M445" s="378"/>
      <c r="N445" s="378"/>
      <c r="O445" s="378"/>
      <c r="P445" s="378"/>
      <c r="Q445" s="378"/>
      <c r="R445" s="378"/>
      <c r="S445" s="378"/>
      <c r="T445" s="378"/>
      <c r="U445" s="378"/>
      <c r="Z445" s="539"/>
    </row>
    <row r="446" spans="1:26" s="336" customFormat="1" ht="22.5" x14ac:dyDescent="0.2">
      <c r="A446" s="814"/>
      <c r="B446" s="419"/>
      <c r="C446" s="422"/>
      <c r="D446" s="604" t="s">
        <v>947</v>
      </c>
      <c r="E446" s="396" t="s">
        <v>940</v>
      </c>
      <c r="F446" s="537">
        <v>3000</v>
      </c>
      <c r="G446" s="399"/>
      <c r="H446" s="398">
        <v>3000</v>
      </c>
      <c r="I446" s="399"/>
      <c r="J446" s="399"/>
      <c r="K446" s="68"/>
      <c r="L446" s="378"/>
      <c r="M446" s="378"/>
      <c r="N446" s="378"/>
      <c r="O446" s="378"/>
      <c r="P446" s="378"/>
      <c r="Q446" s="378"/>
      <c r="R446" s="378"/>
      <c r="S446" s="378"/>
      <c r="T446" s="378"/>
      <c r="U446" s="378"/>
      <c r="Z446" s="539"/>
    </row>
    <row r="447" spans="1:26" s="336" customFormat="1" ht="22.5" x14ac:dyDescent="0.2">
      <c r="A447" s="814"/>
      <c r="B447" s="419"/>
      <c r="C447" s="422"/>
      <c r="D447" s="604" t="s">
        <v>948</v>
      </c>
      <c r="E447" s="396" t="s">
        <v>940</v>
      </c>
      <c r="F447" s="537">
        <v>4000</v>
      </c>
      <c r="G447" s="399"/>
      <c r="H447" s="398">
        <v>4000</v>
      </c>
      <c r="I447" s="399"/>
      <c r="J447" s="399"/>
      <c r="K447" s="68"/>
      <c r="L447" s="378"/>
      <c r="M447" s="378"/>
      <c r="N447" s="378"/>
      <c r="O447" s="378"/>
      <c r="P447" s="378"/>
      <c r="Q447" s="378"/>
      <c r="R447" s="378"/>
      <c r="S447" s="378"/>
      <c r="T447" s="378"/>
      <c r="U447" s="378"/>
      <c r="Z447" s="539"/>
    </row>
    <row r="448" spans="1:26" s="336" customFormat="1" ht="22.5" x14ac:dyDescent="0.2">
      <c r="A448" s="814"/>
      <c r="B448" s="419"/>
      <c r="C448" s="422"/>
      <c r="D448" s="604" t="s">
        <v>949</v>
      </c>
      <c r="E448" s="396" t="s">
        <v>940</v>
      </c>
      <c r="F448" s="537">
        <v>24000</v>
      </c>
      <c r="G448" s="399"/>
      <c r="H448" s="398">
        <v>24000</v>
      </c>
      <c r="I448" s="399"/>
      <c r="J448" s="399"/>
      <c r="K448" s="68"/>
      <c r="L448" s="378"/>
      <c r="M448" s="378"/>
      <c r="N448" s="378"/>
      <c r="O448" s="378"/>
      <c r="P448" s="378"/>
      <c r="Q448" s="378"/>
      <c r="R448" s="378"/>
      <c r="S448" s="378"/>
      <c r="T448" s="378"/>
      <c r="U448" s="378"/>
      <c r="Z448" s="539"/>
    </row>
    <row r="449" spans="1:175" s="336" customFormat="1" ht="22.5" x14ac:dyDescent="0.2">
      <c r="A449" s="814"/>
      <c r="B449" s="419"/>
      <c r="C449" s="422"/>
      <c r="D449" s="604" t="s">
        <v>950</v>
      </c>
      <c r="E449" s="396" t="s">
        <v>940</v>
      </c>
      <c r="F449" s="537">
        <v>3000</v>
      </c>
      <c r="G449" s="399"/>
      <c r="H449" s="398">
        <v>3000</v>
      </c>
      <c r="I449" s="399"/>
      <c r="J449" s="399"/>
      <c r="K449" s="68"/>
      <c r="L449" s="378"/>
      <c r="M449" s="378"/>
      <c r="N449" s="378"/>
      <c r="O449" s="378"/>
      <c r="P449" s="378"/>
      <c r="Q449" s="378"/>
      <c r="R449" s="378"/>
      <c r="S449" s="378"/>
      <c r="T449" s="378"/>
      <c r="U449" s="378"/>
      <c r="Z449" s="539"/>
    </row>
    <row r="450" spans="1:175" s="336" customFormat="1" ht="22.5" x14ac:dyDescent="0.2">
      <c r="A450" s="814"/>
      <c r="B450" s="419"/>
      <c r="C450" s="422"/>
      <c r="D450" s="604" t="s">
        <v>951</v>
      </c>
      <c r="E450" s="396" t="s">
        <v>940</v>
      </c>
      <c r="F450" s="537">
        <v>6000</v>
      </c>
      <c r="G450" s="399"/>
      <c r="H450" s="398">
        <v>6000</v>
      </c>
      <c r="I450" s="399"/>
      <c r="J450" s="399"/>
      <c r="K450" s="68"/>
      <c r="L450" s="378"/>
      <c r="M450" s="378"/>
      <c r="N450" s="378"/>
      <c r="O450" s="378"/>
      <c r="P450" s="378"/>
      <c r="Q450" s="378"/>
      <c r="R450" s="378"/>
      <c r="S450" s="378"/>
      <c r="T450" s="378"/>
      <c r="U450" s="378"/>
      <c r="V450" s="379"/>
      <c r="W450" s="540"/>
      <c r="X450" s="540"/>
      <c r="Y450" s="540"/>
      <c r="Z450" s="541"/>
      <c r="AA450" s="324"/>
      <c r="AB450" s="324"/>
      <c r="AC450" s="324"/>
      <c r="AD450" s="324"/>
      <c r="AE450" s="324"/>
      <c r="AF450" s="324"/>
      <c r="AG450" s="324"/>
      <c r="AH450" s="324"/>
      <c r="AI450" s="324"/>
      <c r="AJ450" s="324"/>
      <c r="AK450" s="324"/>
      <c r="AL450" s="324"/>
      <c r="AM450" s="324"/>
      <c r="AN450" s="324"/>
      <c r="AO450" s="324"/>
      <c r="AP450" s="324"/>
      <c r="AQ450" s="324"/>
      <c r="AR450" s="324"/>
      <c r="AS450" s="324"/>
      <c r="AT450" s="324"/>
      <c r="AU450" s="324"/>
      <c r="AV450" s="324"/>
      <c r="AW450" s="324"/>
      <c r="AX450" s="324"/>
      <c r="AY450" s="324"/>
      <c r="AZ450" s="324"/>
      <c r="BA450" s="324"/>
      <c r="BB450" s="324"/>
      <c r="BC450" s="324"/>
      <c r="BD450" s="324"/>
      <c r="BE450" s="324"/>
      <c r="BF450" s="324"/>
      <c r="BG450" s="324"/>
      <c r="BH450" s="324"/>
      <c r="BI450" s="324"/>
      <c r="BJ450" s="324"/>
      <c r="BK450" s="324"/>
      <c r="BL450" s="324"/>
      <c r="BM450" s="324"/>
      <c r="BN450" s="324"/>
      <c r="BO450" s="324"/>
      <c r="BP450" s="324"/>
      <c r="BQ450" s="324"/>
      <c r="BR450" s="324"/>
      <c r="BS450" s="324"/>
      <c r="BT450" s="324"/>
      <c r="BU450" s="324"/>
      <c r="BV450" s="324"/>
      <c r="BW450" s="324"/>
      <c r="BX450" s="324"/>
      <c r="BY450" s="324"/>
      <c r="BZ450" s="324"/>
      <c r="CA450" s="324"/>
      <c r="CB450" s="324"/>
      <c r="CC450" s="324"/>
      <c r="CD450" s="324"/>
      <c r="CE450" s="324"/>
      <c r="CF450" s="324"/>
      <c r="CG450" s="324"/>
      <c r="CH450" s="324"/>
      <c r="CI450" s="324"/>
      <c r="CJ450" s="324"/>
      <c r="CK450" s="324"/>
      <c r="CL450" s="324"/>
      <c r="CM450" s="324"/>
      <c r="CN450" s="324"/>
      <c r="CO450" s="324"/>
      <c r="CP450" s="324"/>
      <c r="CQ450" s="324"/>
      <c r="CR450" s="324"/>
      <c r="CS450" s="324"/>
      <c r="CT450" s="324"/>
      <c r="CU450" s="324"/>
      <c r="CV450" s="324"/>
      <c r="CW450" s="324"/>
      <c r="CX450" s="324"/>
      <c r="CY450" s="324"/>
      <c r="CZ450" s="324"/>
      <c r="DA450" s="324"/>
      <c r="DB450" s="324"/>
      <c r="DC450" s="324"/>
      <c r="DD450" s="324"/>
      <c r="DE450" s="324"/>
      <c r="DF450" s="324"/>
      <c r="DG450" s="324"/>
      <c r="DH450" s="324"/>
      <c r="DI450" s="324"/>
      <c r="DJ450" s="324"/>
      <c r="DK450" s="324"/>
      <c r="DL450" s="324"/>
      <c r="DM450" s="324"/>
      <c r="DN450" s="324"/>
      <c r="DO450" s="324"/>
      <c r="DP450" s="324"/>
      <c r="DQ450" s="324"/>
      <c r="DR450" s="324"/>
      <c r="DS450" s="324"/>
      <c r="DT450" s="324"/>
      <c r="DU450" s="324"/>
      <c r="DV450" s="324"/>
      <c r="DW450" s="324"/>
      <c r="DX450" s="324"/>
      <c r="DY450" s="324"/>
      <c r="DZ450" s="324"/>
      <c r="EA450" s="324"/>
      <c r="EB450" s="324"/>
      <c r="EC450" s="324"/>
      <c r="ED450" s="324"/>
      <c r="EE450" s="324"/>
      <c r="EF450" s="324"/>
      <c r="EG450" s="324"/>
      <c r="EH450" s="324"/>
      <c r="EI450" s="324"/>
      <c r="EJ450" s="324"/>
      <c r="EK450" s="324"/>
      <c r="EL450" s="324"/>
      <c r="EM450" s="324"/>
      <c r="EN450" s="324"/>
      <c r="EO450" s="324"/>
      <c r="EP450" s="324"/>
      <c r="EQ450" s="324"/>
      <c r="ER450" s="324"/>
      <c r="ES450" s="324"/>
      <c r="ET450" s="324"/>
      <c r="EU450" s="324"/>
      <c r="EV450" s="324"/>
      <c r="EW450" s="324"/>
      <c r="EX450" s="324"/>
      <c r="EY450" s="324"/>
      <c r="EZ450" s="324"/>
      <c r="FA450" s="324"/>
      <c r="FB450" s="324"/>
      <c r="FC450" s="324"/>
      <c r="FD450" s="324"/>
      <c r="FE450" s="324"/>
      <c r="FF450" s="324"/>
      <c r="FG450" s="324"/>
      <c r="FH450" s="324"/>
      <c r="FI450" s="324"/>
      <c r="FJ450" s="324"/>
      <c r="FK450" s="324"/>
      <c r="FL450" s="324"/>
      <c r="FM450" s="324"/>
      <c r="FN450" s="324"/>
      <c r="FO450" s="324"/>
      <c r="FP450" s="324"/>
      <c r="FQ450" s="324"/>
      <c r="FR450" s="324"/>
      <c r="FS450" s="324"/>
    </row>
    <row r="451" spans="1:175" s="336" customFormat="1" ht="22.5" x14ac:dyDescent="0.2">
      <c r="A451" s="814"/>
      <c r="B451" s="419"/>
      <c r="C451" s="422"/>
      <c r="D451" s="604" t="s">
        <v>952</v>
      </c>
      <c r="E451" s="396" t="s">
        <v>940</v>
      </c>
      <c r="F451" s="537">
        <v>2500</v>
      </c>
      <c r="G451" s="399"/>
      <c r="H451" s="398">
        <v>2500</v>
      </c>
      <c r="I451" s="399"/>
      <c r="J451" s="399"/>
      <c r="K451" s="68"/>
      <c r="L451" s="378"/>
      <c r="M451" s="378"/>
      <c r="N451" s="378"/>
      <c r="O451" s="378"/>
      <c r="P451" s="378"/>
      <c r="Q451" s="378"/>
      <c r="R451" s="378"/>
      <c r="S451" s="378"/>
      <c r="T451" s="378"/>
      <c r="U451" s="378"/>
      <c r="V451" s="379"/>
      <c r="W451" s="540"/>
      <c r="X451" s="540"/>
      <c r="Y451" s="540"/>
      <c r="Z451" s="541"/>
      <c r="AA451" s="324"/>
      <c r="AB451" s="324"/>
      <c r="AC451" s="324"/>
      <c r="AD451" s="324"/>
      <c r="AE451" s="324"/>
      <c r="AF451" s="324"/>
      <c r="AG451" s="324"/>
      <c r="AH451" s="324"/>
      <c r="AI451" s="324"/>
      <c r="AJ451" s="324"/>
      <c r="AK451" s="324"/>
      <c r="AL451" s="324"/>
      <c r="AM451" s="324"/>
      <c r="AN451" s="324"/>
      <c r="AO451" s="324"/>
      <c r="AP451" s="324"/>
      <c r="AQ451" s="324"/>
      <c r="AR451" s="324"/>
      <c r="AS451" s="324"/>
      <c r="AT451" s="324"/>
      <c r="AU451" s="324"/>
      <c r="AV451" s="324"/>
      <c r="AW451" s="324"/>
      <c r="AX451" s="324"/>
      <c r="AY451" s="324"/>
      <c r="AZ451" s="324"/>
      <c r="BA451" s="324"/>
      <c r="BB451" s="324"/>
      <c r="BC451" s="324"/>
      <c r="BD451" s="324"/>
      <c r="BE451" s="324"/>
      <c r="BF451" s="324"/>
      <c r="BG451" s="324"/>
      <c r="BH451" s="324"/>
      <c r="BI451" s="324"/>
      <c r="BJ451" s="324"/>
      <c r="BK451" s="324"/>
      <c r="BL451" s="324"/>
      <c r="BM451" s="324"/>
      <c r="BN451" s="324"/>
      <c r="BO451" s="324"/>
      <c r="BP451" s="324"/>
      <c r="BQ451" s="324"/>
      <c r="BR451" s="324"/>
      <c r="BS451" s="324"/>
      <c r="BT451" s="324"/>
      <c r="BU451" s="324"/>
      <c r="BV451" s="324"/>
      <c r="BW451" s="324"/>
      <c r="BX451" s="324"/>
      <c r="BY451" s="324"/>
      <c r="BZ451" s="324"/>
      <c r="CA451" s="324"/>
      <c r="CB451" s="324"/>
      <c r="CC451" s="324"/>
      <c r="CD451" s="324"/>
      <c r="CE451" s="324"/>
      <c r="CF451" s="324"/>
      <c r="CG451" s="324"/>
      <c r="CH451" s="324"/>
      <c r="CI451" s="324"/>
      <c r="CJ451" s="324"/>
      <c r="CK451" s="324"/>
      <c r="CL451" s="324"/>
      <c r="CM451" s="324"/>
      <c r="CN451" s="324"/>
      <c r="CO451" s="324"/>
      <c r="CP451" s="324"/>
      <c r="CQ451" s="324"/>
      <c r="CR451" s="324"/>
      <c r="CS451" s="324"/>
      <c r="CT451" s="324"/>
      <c r="CU451" s="324"/>
      <c r="CV451" s="324"/>
      <c r="CW451" s="324"/>
      <c r="CX451" s="324"/>
      <c r="CY451" s="324"/>
      <c r="CZ451" s="324"/>
      <c r="DA451" s="324"/>
      <c r="DB451" s="324"/>
      <c r="DC451" s="324"/>
      <c r="DD451" s="324"/>
      <c r="DE451" s="324"/>
      <c r="DF451" s="324"/>
      <c r="DG451" s="324"/>
      <c r="DH451" s="324"/>
      <c r="DI451" s="324"/>
      <c r="DJ451" s="324"/>
      <c r="DK451" s="324"/>
      <c r="DL451" s="324"/>
      <c r="DM451" s="324"/>
      <c r="DN451" s="324"/>
      <c r="DO451" s="324"/>
      <c r="DP451" s="324"/>
      <c r="DQ451" s="324"/>
      <c r="DR451" s="324"/>
      <c r="DS451" s="324"/>
      <c r="DT451" s="324"/>
      <c r="DU451" s="324"/>
      <c r="DV451" s="324"/>
      <c r="DW451" s="324"/>
      <c r="DX451" s="324"/>
      <c r="DY451" s="324"/>
      <c r="DZ451" s="324"/>
      <c r="EA451" s="324"/>
      <c r="EB451" s="324"/>
      <c r="EC451" s="324"/>
      <c r="ED451" s="324"/>
      <c r="EE451" s="324"/>
      <c r="EF451" s="324"/>
      <c r="EG451" s="324"/>
      <c r="EH451" s="324"/>
      <c r="EI451" s="324"/>
      <c r="EJ451" s="324"/>
      <c r="EK451" s="324"/>
      <c r="EL451" s="324"/>
      <c r="EM451" s="324"/>
      <c r="EN451" s="324"/>
      <c r="EO451" s="324"/>
      <c r="EP451" s="324"/>
      <c r="EQ451" s="324"/>
      <c r="ER451" s="324"/>
      <c r="ES451" s="324"/>
      <c r="ET451" s="324"/>
      <c r="EU451" s="324"/>
      <c r="EV451" s="324"/>
      <c r="EW451" s="324"/>
      <c r="EX451" s="324"/>
      <c r="EY451" s="324"/>
      <c r="EZ451" s="324"/>
      <c r="FA451" s="324"/>
      <c r="FB451" s="324"/>
      <c r="FC451" s="324"/>
      <c r="FD451" s="324"/>
      <c r="FE451" s="324"/>
      <c r="FF451" s="324"/>
      <c r="FG451" s="324"/>
      <c r="FH451" s="324"/>
      <c r="FI451" s="324"/>
      <c r="FJ451" s="324"/>
      <c r="FK451" s="324"/>
      <c r="FL451" s="324"/>
      <c r="FM451" s="324"/>
      <c r="FN451" s="324"/>
      <c r="FO451" s="324"/>
      <c r="FP451" s="324"/>
      <c r="FQ451" s="324"/>
      <c r="FR451" s="324"/>
      <c r="FS451" s="324"/>
    </row>
    <row r="452" spans="1:175" s="336" customFormat="1" ht="22.5" x14ac:dyDescent="0.2">
      <c r="A452" s="814"/>
      <c r="B452" s="419"/>
      <c r="C452" s="422"/>
      <c r="D452" s="604" t="s">
        <v>953</v>
      </c>
      <c r="E452" s="396" t="s">
        <v>940</v>
      </c>
      <c r="F452" s="537">
        <v>2000</v>
      </c>
      <c r="G452" s="399"/>
      <c r="H452" s="398">
        <v>2000</v>
      </c>
      <c r="I452" s="399"/>
      <c r="J452" s="399"/>
      <c r="K452" s="68"/>
      <c r="L452" s="378"/>
      <c r="M452" s="378"/>
      <c r="N452" s="378"/>
      <c r="O452" s="378"/>
      <c r="P452" s="378"/>
      <c r="Q452" s="378"/>
      <c r="R452" s="378"/>
      <c r="S452" s="378"/>
      <c r="T452" s="378"/>
      <c r="U452" s="378"/>
      <c r="V452" s="379"/>
      <c r="W452" s="540"/>
      <c r="X452" s="540"/>
      <c r="Y452" s="540"/>
      <c r="Z452" s="541"/>
      <c r="AA452" s="324"/>
      <c r="AB452" s="324"/>
      <c r="AC452" s="324"/>
      <c r="AD452" s="324"/>
      <c r="AE452" s="324"/>
      <c r="AF452" s="324"/>
      <c r="AG452" s="324"/>
      <c r="AH452" s="324"/>
      <c r="AI452" s="324"/>
      <c r="AJ452" s="324"/>
      <c r="AK452" s="324"/>
      <c r="AL452" s="324"/>
      <c r="AM452" s="324"/>
      <c r="AN452" s="324"/>
      <c r="AO452" s="324"/>
      <c r="AP452" s="324"/>
      <c r="AQ452" s="324"/>
      <c r="AR452" s="324"/>
      <c r="AS452" s="324"/>
      <c r="AT452" s="324"/>
      <c r="AU452" s="324"/>
      <c r="AV452" s="324"/>
      <c r="AW452" s="324"/>
      <c r="AX452" s="324"/>
      <c r="AY452" s="324"/>
      <c r="AZ452" s="324"/>
      <c r="BA452" s="324"/>
      <c r="BB452" s="324"/>
      <c r="BC452" s="324"/>
      <c r="BD452" s="324"/>
      <c r="BE452" s="324"/>
      <c r="BF452" s="324"/>
      <c r="BG452" s="324"/>
      <c r="BH452" s="324"/>
      <c r="BI452" s="324"/>
      <c r="BJ452" s="324"/>
      <c r="BK452" s="324"/>
      <c r="BL452" s="324"/>
      <c r="BM452" s="324"/>
      <c r="BN452" s="324"/>
      <c r="BO452" s="324"/>
      <c r="BP452" s="324"/>
      <c r="BQ452" s="324"/>
      <c r="BR452" s="324"/>
      <c r="BS452" s="324"/>
      <c r="BT452" s="324"/>
      <c r="BU452" s="324"/>
      <c r="BV452" s="324"/>
      <c r="BW452" s="324"/>
      <c r="BX452" s="324"/>
      <c r="BY452" s="324"/>
      <c r="BZ452" s="324"/>
      <c r="CA452" s="324"/>
      <c r="CB452" s="324"/>
      <c r="CC452" s="324"/>
      <c r="CD452" s="324"/>
      <c r="CE452" s="324"/>
      <c r="CF452" s="324"/>
      <c r="CG452" s="324"/>
      <c r="CH452" s="324"/>
      <c r="CI452" s="324"/>
      <c r="CJ452" s="324"/>
      <c r="CK452" s="324"/>
      <c r="CL452" s="324"/>
      <c r="CM452" s="324"/>
      <c r="CN452" s="324"/>
      <c r="CO452" s="324"/>
      <c r="CP452" s="324"/>
      <c r="CQ452" s="324"/>
      <c r="CR452" s="324"/>
      <c r="CS452" s="324"/>
      <c r="CT452" s="324"/>
      <c r="CU452" s="324"/>
      <c r="CV452" s="324"/>
      <c r="CW452" s="324"/>
      <c r="CX452" s="324"/>
      <c r="CY452" s="324"/>
      <c r="CZ452" s="324"/>
      <c r="DA452" s="324"/>
      <c r="DB452" s="324"/>
      <c r="DC452" s="324"/>
      <c r="DD452" s="324"/>
      <c r="DE452" s="324"/>
      <c r="DF452" s="324"/>
      <c r="DG452" s="324"/>
      <c r="DH452" s="324"/>
      <c r="DI452" s="324"/>
      <c r="DJ452" s="324"/>
      <c r="DK452" s="324"/>
      <c r="DL452" s="324"/>
      <c r="DM452" s="324"/>
      <c r="DN452" s="324"/>
      <c r="DO452" s="324"/>
      <c r="DP452" s="324"/>
      <c r="DQ452" s="324"/>
      <c r="DR452" s="324"/>
      <c r="DS452" s="324"/>
      <c r="DT452" s="324"/>
      <c r="DU452" s="324"/>
      <c r="DV452" s="324"/>
      <c r="DW452" s="324"/>
      <c r="DX452" s="324"/>
      <c r="DY452" s="324"/>
      <c r="DZ452" s="324"/>
      <c r="EA452" s="324"/>
      <c r="EB452" s="324"/>
      <c r="EC452" s="324"/>
      <c r="ED452" s="324"/>
      <c r="EE452" s="324"/>
      <c r="EF452" s="324"/>
      <c r="EG452" s="324"/>
      <c r="EH452" s="324"/>
      <c r="EI452" s="324"/>
      <c r="EJ452" s="324"/>
      <c r="EK452" s="324"/>
      <c r="EL452" s="324"/>
      <c r="EM452" s="324"/>
      <c r="EN452" s="324"/>
      <c r="EO452" s="324"/>
      <c r="EP452" s="324"/>
      <c r="EQ452" s="324"/>
      <c r="ER452" s="324"/>
      <c r="ES452" s="324"/>
      <c r="ET452" s="324"/>
      <c r="EU452" s="324"/>
      <c r="EV452" s="324"/>
      <c r="EW452" s="324"/>
      <c r="EX452" s="324"/>
      <c r="EY452" s="324"/>
      <c r="EZ452" s="324"/>
      <c r="FA452" s="324"/>
      <c r="FB452" s="324"/>
      <c r="FC452" s="324"/>
      <c r="FD452" s="324"/>
      <c r="FE452" s="324"/>
      <c r="FF452" s="324"/>
      <c r="FG452" s="324"/>
      <c r="FH452" s="324"/>
      <c r="FI452" s="324"/>
      <c r="FJ452" s="324"/>
      <c r="FK452" s="324"/>
      <c r="FL452" s="324"/>
      <c r="FM452" s="324"/>
      <c r="FN452" s="324"/>
      <c r="FO452" s="324"/>
      <c r="FP452" s="324"/>
      <c r="FQ452" s="324"/>
      <c r="FR452" s="324"/>
      <c r="FS452" s="324"/>
    </row>
    <row r="453" spans="1:175" s="336" customFormat="1" ht="22.5" x14ac:dyDescent="0.2">
      <c r="A453" s="814"/>
      <c r="B453" s="419"/>
      <c r="C453" s="422"/>
      <c r="D453" s="604" t="s">
        <v>954</v>
      </c>
      <c r="E453" s="396" t="s">
        <v>940</v>
      </c>
      <c r="F453" s="537">
        <v>600</v>
      </c>
      <c r="G453" s="399"/>
      <c r="H453" s="398">
        <v>600</v>
      </c>
      <c r="I453" s="399"/>
      <c r="J453" s="399"/>
      <c r="K453" s="68"/>
      <c r="L453" s="378"/>
      <c r="M453" s="378"/>
      <c r="N453" s="378"/>
      <c r="O453" s="378"/>
      <c r="P453" s="378"/>
      <c r="Q453" s="378"/>
      <c r="R453" s="378"/>
      <c r="S453" s="378"/>
      <c r="T453" s="378"/>
      <c r="U453" s="378"/>
      <c r="Z453" s="539"/>
    </row>
    <row r="454" spans="1:175" s="336" customFormat="1" ht="12.75" customHeight="1" x14ac:dyDescent="0.2">
      <c r="A454" s="814"/>
      <c r="B454" s="419"/>
      <c r="C454" s="422"/>
      <c r="D454" s="604" t="s">
        <v>955</v>
      </c>
      <c r="E454" s="396" t="s">
        <v>940</v>
      </c>
      <c r="F454" s="537">
        <v>300</v>
      </c>
      <c r="G454" s="399"/>
      <c r="H454" s="398">
        <v>300</v>
      </c>
      <c r="I454" s="399"/>
      <c r="J454" s="399"/>
      <c r="K454" s="68"/>
      <c r="L454" s="378"/>
      <c r="M454" s="378"/>
      <c r="N454" s="378"/>
      <c r="O454" s="378"/>
      <c r="P454" s="378"/>
      <c r="Q454" s="378"/>
      <c r="R454" s="378"/>
      <c r="S454" s="378"/>
      <c r="T454" s="378"/>
      <c r="U454" s="378"/>
      <c r="Z454" s="539"/>
    </row>
    <row r="455" spans="1:175" s="336" customFormat="1" ht="22.5" x14ac:dyDescent="0.2">
      <c r="A455" s="814">
        <v>1</v>
      </c>
      <c r="B455" s="419"/>
      <c r="C455" s="422"/>
      <c r="D455" s="604" t="s">
        <v>956</v>
      </c>
      <c r="E455" s="396" t="s">
        <v>940</v>
      </c>
      <c r="F455" s="537">
        <v>600</v>
      </c>
      <c r="G455" s="399"/>
      <c r="H455" s="398">
        <v>600</v>
      </c>
      <c r="I455" s="399"/>
      <c r="J455" s="399"/>
      <c r="K455" s="68"/>
      <c r="L455" s="378"/>
      <c r="M455" s="378"/>
      <c r="N455" s="378"/>
      <c r="O455" s="378"/>
      <c r="P455" s="378"/>
      <c r="Q455" s="378"/>
      <c r="R455" s="378"/>
      <c r="S455" s="378"/>
      <c r="T455" s="378"/>
      <c r="U455" s="378"/>
      <c r="Z455" s="539"/>
    </row>
    <row r="456" spans="1:175" s="336" customFormat="1" ht="22.5" x14ac:dyDescent="0.2">
      <c r="A456" s="814"/>
      <c r="B456" s="419"/>
      <c r="C456" s="422"/>
      <c r="D456" s="604" t="s">
        <v>957</v>
      </c>
      <c r="E456" s="396" t="s">
        <v>940</v>
      </c>
      <c r="F456" s="537">
        <v>400</v>
      </c>
      <c r="G456" s="399"/>
      <c r="H456" s="398">
        <v>400</v>
      </c>
      <c r="I456" s="399"/>
      <c r="J456" s="399"/>
      <c r="K456" s="68"/>
      <c r="L456" s="378"/>
      <c r="M456" s="378"/>
      <c r="N456" s="378"/>
      <c r="O456" s="378"/>
      <c r="P456" s="378"/>
      <c r="Q456" s="378"/>
      <c r="R456" s="378"/>
      <c r="S456" s="378"/>
      <c r="T456" s="378"/>
      <c r="U456" s="378"/>
      <c r="Z456" s="539"/>
    </row>
    <row r="457" spans="1:175" s="336" customFormat="1" ht="22.5" x14ac:dyDescent="0.2">
      <c r="A457" s="814"/>
      <c r="B457" s="419"/>
      <c r="C457" s="422"/>
      <c r="D457" s="604" t="s">
        <v>958</v>
      </c>
      <c r="E457" s="396" t="s">
        <v>940</v>
      </c>
      <c r="F457" s="537">
        <v>60000</v>
      </c>
      <c r="G457" s="399"/>
      <c r="H457" s="398">
        <v>60000</v>
      </c>
      <c r="I457" s="399"/>
      <c r="J457" s="399"/>
      <c r="K457" s="68"/>
      <c r="L457" s="378"/>
      <c r="M457" s="378"/>
      <c r="N457" s="378"/>
      <c r="O457" s="378"/>
      <c r="P457" s="378"/>
      <c r="Q457" s="378"/>
      <c r="R457" s="378"/>
      <c r="S457" s="378"/>
      <c r="T457" s="378"/>
      <c r="U457" s="378"/>
      <c r="Z457" s="539"/>
    </row>
    <row r="458" spans="1:175" s="336" customFormat="1" ht="11.25" x14ac:dyDescent="0.2">
      <c r="A458" s="814"/>
      <c r="B458" s="419"/>
      <c r="C458" s="422"/>
      <c r="D458" s="604" t="s">
        <v>959</v>
      </c>
      <c r="E458" s="396" t="s">
        <v>960</v>
      </c>
      <c r="F458" s="537">
        <v>7000</v>
      </c>
      <c r="G458" s="399"/>
      <c r="H458" s="398">
        <v>7000</v>
      </c>
      <c r="I458" s="399"/>
      <c r="J458" s="399"/>
      <c r="K458" s="68"/>
      <c r="L458" s="378"/>
      <c r="M458" s="378"/>
      <c r="N458" s="378"/>
      <c r="O458" s="378"/>
      <c r="P458" s="378"/>
      <c r="Q458" s="378"/>
      <c r="R458" s="378"/>
      <c r="S458" s="378"/>
      <c r="T458" s="378"/>
      <c r="U458" s="378"/>
      <c r="Z458" s="539"/>
    </row>
    <row r="459" spans="1:175" s="336" customFormat="1" ht="22.5" x14ac:dyDescent="0.2">
      <c r="A459" s="814"/>
      <c r="B459" s="419"/>
      <c r="C459" s="422"/>
      <c r="D459" s="604" t="s">
        <v>961</v>
      </c>
      <c r="E459" s="396" t="s">
        <v>962</v>
      </c>
      <c r="F459" s="537">
        <v>83000</v>
      </c>
      <c r="G459" s="399"/>
      <c r="H459" s="398">
        <v>83000</v>
      </c>
      <c r="I459" s="399"/>
      <c r="J459" s="399"/>
      <c r="K459" s="68"/>
      <c r="L459" s="378"/>
      <c r="M459" s="378"/>
      <c r="N459" s="378"/>
      <c r="O459" s="378"/>
      <c r="P459" s="378"/>
      <c r="Q459" s="378"/>
      <c r="R459" s="378"/>
      <c r="S459" s="378"/>
      <c r="T459" s="378"/>
      <c r="U459" s="378"/>
      <c r="Z459" s="539"/>
    </row>
    <row r="460" spans="1:175" s="336" customFormat="1" ht="11.25" x14ac:dyDescent="0.2">
      <c r="A460" s="814"/>
      <c r="B460" s="419"/>
      <c r="C460" s="422"/>
      <c r="D460" s="604" t="s">
        <v>963</v>
      </c>
      <c r="E460" s="396" t="s">
        <v>964</v>
      </c>
      <c r="F460" s="537">
        <v>18000</v>
      </c>
      <c r="G460" s="399"/>
      <c r="H460" s="398">
        <v>18000</v>
      </c>
      <c r="I460" s="399"/>
      <c r="J460" s="399"/>
      <c r="K460" s="68"/>
      <c r="L460" s="378"/>
      <c r="M460" s="378"/>
      <c r="N460" s="378"/>
      <c r="O460" s="378"/>
      <c r="P460" s="378"/>
      <c r="Q460" s="378"/>
      <c r="R460" s="378"/>
      <c r="S460" s="378"/>
      <c r="T460" s="378"/>
      <c r="U460" s="378"/>
      <c r="W460" s="435"/>
      <c r="Z460" s="539"/>
    </row>
    <row r="461" spans="1:175" s="336" customFormat="1" ht="11.25" x14ac:dyDescent="0.2">
      <c r="A461" s="814"/>
      <c r="B461" s="419"/>
      <c r="C461" s="422"/>
      <c r="D461" s="604" t="s">
        <v>965</v>
      </c>
      <c r="E461" s="396"/>
      <c r="F461" s="537">
        <v>300000</v>
      </c>
      <c r="G461" s="399"/>
      <c r="H461" s="398">
        <v>300000</v>
      </c>
      <c r="I461" s="399"/>
      <c r="J461" s="399"/>
      <c r="K461" s="68"/>
      <c r="L461" s="378"/>
      <c r="M461" s="378"/>
      <c r="N461" s="378"/>
      <c r="O461" s="378"/>
      <c r="P461" s="378"/>
      <c r="Q461" s="378"/>
      <c r="R461" s="378"/>
      <c r="S461" s="378"/>
      <c r="T461" s="378"/>
      <c r="U461" s="378"/>
      <c r="Z461" s="539"/>
    </row>
    <row r="462" spans="1:175" s="336" customFormat="1" ht="11.25" x14ac:dyDescent="0.2">
      <c r="A462" s="814"/>
      <c r="B462" s="419"/>
      <c r="C462" s="422"/>
      <c r="D462" s="604" t="s">
        <v>966</v>
      </c>
      <c r="E462" s="396"/>
      <c r="F462" s="537">
        <v>14000</v>
      </c>
      <c r="G462" s="399"/>
      <c r="H462" s="398">
        <v>14000</v>
      </c>
      <c r="I462" s="399"/>
      <c r="J462" s="399"/>
      <c r="K462" s="68"/>
      <c r="L462" s="378"/>
      <c r="M462" s="378"/>
      <c r="N462" s="378"/>
      <c r="O462" s="378"/>
      <c r="P462" s="378"/>
      <c r="Q462" s="378"/>
      <c r="R462" s="378"/>
      <c r="S462" s="378"/>
      <c r="T462" s="378"/>
      <c r="U462" s="378"/>
      <c r="Z462" s="539"/>
    </row>
    <row r="463" spans="1:175" s="336" customFormat="1" ht="11.25" x14ac:dyDescent="0.2">
      <c r="A463" s="814"/>
      <c r="B463" s="419"/>
      <c r="C463" s="422"/>
      <c r="D463" s="604" t="s">
        <v>967</v>
      </c>
      <c r="E463" s="396"/>
      <c r="F463" s="537">
        <v>75000</v>
      </c>
      <c r="G463" s="399"/>
      <c r="H463" s="398">
        <v>75000</v>
      </c>
      <c r="I463" s="399"/>
      <c r="J463" s="399"/>
      <c r="K463" s="68"/>
      <c r="L463" s="378"/>
      <c r="M463" s="378"/>
      <c r="N463" s="378"/>
      <c r="O463" s="378"/>
      <c r="P463" s="378"/>
      <c r="Q463" s="378"/>
      <c r="R463" s="378"/>
      <c r="S463" s="378"/>
      <c r="T463" s="378"/>
      <c r="U463" s="378"/>
      <c r="Z463" s="539"/>
    </row>
    <row r="464" spans="1:175" s="336" customFormat="1" ht="11.25" x14ac:dyDescent="0.2">
      <c r="A464" s="814"/>
      <c r="B464" s="419"/>
      <c r="C464" s="422"/>
      <c r="D464" s="604" t="s">
        <v>968</v>
      </c>
      <c r="E464" s="396"/>
      <c r="F464" s="537">
        <v>29000</v>
      </c>
      <c r="G464" s="399"/>
      <c r="H464" s="398">
        <v>29000</v>
      </c>
      <c r="I464" s="399"/>
      <c r="J464" s="399"/>
      <c r="K464" s="68"/>
      <c r="L464" s="378"/>
      <c r="M464" s="378"/>
      <c r="N464" s="378"/>
      <c r="O464" s="378"/>
      <c r="P464" s="378"/>
      <c r="Q464" s="378"/>
      <c r="R464" s="378"/>
      <c r="S464" s="378"/>
      <c r="T464" s="378"/>
      <c r="U464" s="378"/>
      <c r="Z464" s="539"/>
    </row>
    <row r="465" spans="1:175" s="336" customFormat="1" ht="11.25" x14ac:dyDescent="0.2">
      <c r="A465" s="814"/>
      <c r="B465" s="419"/>
      <c r="C465" s="422"/>
      <c r="D465" s="604" t="s">
        <v>969</v>
      </c>
      <c r="E465" s="396" t="s">
        <v>970</v>
      </c>
      <c r="F465" s="537">
        <v>54000</v>
      </c>
      <c r="G465" s="399"/>
      <c r="H465" s="398">
        <v>54000</v>
      </c>
      <c r="I465" s="399"/>
      <c r="J465" s="399"/>
      <c r="K465" s="68"/>
      <c r="L465" s="378"/>
      <c r="M465" s="378"/>
      <c r="N465" s="378"/>
      <c r="O465" s="378"/>
      <c r="P465" s="378"/>
      <c r="Q465" s="378"/>
      <c r="R465" s="378"/>
      <c r="S465" s="378"/>
      <c r="T465" s="378"/>
      <c r="U465" s="378"/>
      <c r="Z465" s="539"/>
    </row>
    <row r="466" spans="1:175" s="336" customFormat="1" ht="11.25" x14ac:dyDescent="0.2">
      <c r="A466" s="814"/>
      <c r="B466" s="419"/>
      <c r="C466" s="422"/>
      <c r="D466" s="604" t="s">
        <v>971</v>
      </c>
      <c r="E466" s="396" t="s">
        <v>972</v>
      </c>
      <c r="F466" s="537">
        <v>2000</v>
      </c>
      <c r="G466" s="399"/>
      <c r="H466" s="398">
        <v>2000</v>
      </c>
      <c r="I466" s="399"/>
      <c r="J466" s="399"/>
      <c r="K466" s="68"/>
      <c r="L466" s="378"/>
      <c r="M466" s="378"/>
      <c r="N466" s="378"/>
      <c r="O466" s="378"/>
      <c r="P466" s="378"/>
      <c r="Q466" s="378"/>
      <c r="R466" s="378"/>
      <c r="S466" s="378"/>
      <c r="T466" s="378"/>
      <c r="U466" s="378"/>
      <c r="V466" s="379"/>
      <c r="W466" s="540"/>
      <c r="X466" s="540"/>
      <c r="Y466" s="540"/>
      <c r="Z466" s="541"/>
      <c r="AA466" s="324"/>
      <c r="AB466" s="324"/>
      <c r="AC466" s="324"/>
      <c r="AD466" s="324"/>
      <c r="AE466" s="324"/>
      <c r="AF466" s="324"/>
      <c r="AG466" s="324"/>
      <c r="AH466" s="324"/>
      <c r="AI466" s="324"/>
      <c r="AJ466" s="324"/>
      <c r="AK466" s="324"/>
      <c r="AL466" s="324"/>
      <c r="AM466" s="324"/>
      <c r="AN466" s="324"/>
      <c r="AO466" s="324"/>
      <c r="AP466" s="324"/>
      <c r="AQ466" s="324"/>
      <c r="AR466" s="324"/>
      <c r="AS466" s="324"/>
      <c r="AT466" s="324"/>
      <c r="AU466" s="324"/>
      <c r="AV466" s="324"/>
      <c r="AW466" s="324"/>
      <c r="AX466" s="324"/>
      <c r="AY466" s="324"/>
      <c r="AZ466" s="324"/>
      <c r="BA466" s="324"/>
      <c r="BB466" s="324"/>
      <c r="BC466" s="324"/>
      <c r="BD466" s="324"/>
      <c r="BE466" s="324"/>
      <c r="BF466" s="324"/>
      <c r="BG466" s="324"/>
      <c r="BH466" s="324"/>
      <c r="BI466" s="324"/>
      <c r="BJ466" s="324"/>
      <c r="BK466" s="324"/>
      <c r="BL466" s="324"/>
      <c r="BM466" s="324"/>
      <c r="BN466" s="324"/>
      <c r="BO466" s="324"/>
      <c r="BP466" s="324"/>
      <c r="BQ466" s="324"/>
      <c r="BR466" s="324"/>
      <c r="BS466" s="324"/>
      <c r="BT466" s="324"/>
      <c r="BU466" s="324"/>
      <c r="BV466" s="324"/>
      <c r="BW466" s="324"/>
      <c r="BX466" s="324"/>
      <c r="BY466" s="324"/>
      <c r="BZ466" s="324"/>
      <c r="CA466" s="324"/>
      <c r="CB466" s="324"/>
      <c r="CC466" s="324"/>
      <c r="CD466" s="324"/>
      <c r="CE466" s="324"/>
      <c r="CF466" s="324"/>
      <c r="CG466" s="324"/>
      <c r="CH466" s="324"/>
      <c r="CI466" s="324"/>
      <c r="CJ466" s="324"/>
      <c r="CK466" s="324"/>
      <c r="CL466" s="324"/>
      <c r="CM466" s="324"/>
      <c r="CN466" s="324"/>
      <c r="CO466" s="324"/>
      <c r="CP466" s="324"/>
      <c r="CQ466" s="324"/>
      <c r="CR466" s="324"/>
      <c r="CS466" s="324"/>
      <c r="CT466" s="324"/>
      <c r="CU466" s="324"/>
      <c r="CV466" s="324"/>
      <c r="CW466" s="324"/>
      <c r="CX466" s="324"/>
      <c r="CY466" s="324"/>
      <c r="CZ466" s="324"/>
      <c r="DA466" s="324"/>
      <c r="DB466" s="324"/>
      <c r="DC466" s="324"/>
      <c r="DD466" s="324"/>
      <c r="DE466" s="324"/>
      <c r="DF466" s="324"/>
      <c r="DG466" s="324"/>
      <c r="DH466" s="324"/>
      <c r="DI466" s="324"/>
      <c r="DJ466" s="324"/>
      <c r="DK466" s="324"/>
      <c r="DL466" s="324"/>
      <c r="DM466" s="324"/>
      <c r="DN466" s="324"/>
      <c r="DO466" s="324"/>
      <c r="DP466" s="324"/>
      <c r="DQ466" s="324"/>
      <c r="DR466" s="324"/>
      <c r="DS466" s="324"/>
      <c r="DT466" s="324"/>
      <c r="DU466" s="324"/>
      <c r="DV466" s="324"/>
      <c r="DW466" s="324"/>
      <c r="DX466" s="324"/>
      <c r="DY466" s="324"/>
      <c r="DZ466" s="324"/>
      <c r="EA466" s="324"/>
      <c r="EB466" s="324"/>
      <c r="EC466" s="324"/>
      <c r="ED466" s="324"/>
      <c r="EE466" s="324"/>
      <c r="EF466" s="324"/>
      <c r="EG466" s="324"/>
      <c r="EH466" s="324"/>
      <c r="EI466" s="324"/>
      <c r="EJ466" s="324"/>
      <c r="EK466" s="324"/>
      <c r="EL466" s="324"/>
      <c r="EM466" s="324"/>
      <c r="EN466" s="324"/>
      <c r="EO466" s="324"/>
      <c r="EP466" s="324"/>
      <c r="EQ466" s="324"/>
      <c r="ER466" s="324"/>
      <c r="ES466" s="324"/>
      <c r="ET466" s="324"/>
      <c r="EU466" s="324"/>
      <c r="EV466" s="324"/>
      <c r="EW466" s="324"/>
      <c r="EX466" s="324"/>
      <c r="EY466" s="324"/>
      <c r="EZ466" s="324"/>
      <c r="FA466" s="324"/>
      <c r="FB466" s="324"/>
      <c r="FC466" s="324"/>
      <c r="FD466" s="324"/>
      <c r="FE466" s="324"/>
      <c r="FF466" s="324"/>
      <c r="FG466" s="324"/>
      <c r="FH466" s="324"/>
      <c r="FI466" s="324"/>
      <c r="FJ466" s="324"/>
      <c r="FK466" s="324"/>
      <c r="FL466" s="324"/>
      <c r="FM466" s="324"/>
      <c r="FN466" s="324"/>
      <c r="FO466" s="324"/>
      <c r="FP466" s="324"/>
      <c r="FQ466" s="324"/>
      <c r="FR466" s="324"/>
      <c r="FS466" s="324"/>
    </row>
    <row r="467" spans="1:175" s="336" customFormat="1" ht="11.25" x14ac:dyDescent="0.2">
      <c r="A467" s="814"/>
      <c r="B467" s="419"/>
      <c r="C467" s="422"/>
      <c r="D467" s="604" t="s">
        <v>973</v>
      </c>
      <c r="E467" s="396" t="s">
        <v>974</v>
      </c>
      <c r="F467" s="537">
        <v>20000</v>
      </c>
      <c r="G467" s="399"/>
      <c r="H467" s="398">
        <v>20000</v>
      </c>
      <c r="I467" s="399"/>
      <c r="J467" s="399"/>
      <c r="K467" s="68"/>
      <c r="L467" s="378"/>
      <c r="M467" s="378"/>
      <c r="N467" s="378"/>
      <c r="O467" s="378"/>
      <c r="P467" s="378"/>
      <c r="Q467" s="378"/>
      <c r="R467" s="378"/>
      <c r="S467" s="378"/>
      <c r="T467" s="378"/>
      <c r="U467" s="378"/>
      <c r="Z467" s="539"/>
    </row>
    <row r="468" spans="1:175" s="336" customFormat="1" ht="11.25" x14ac:dyDescent="0.2">
      <c r="A468" s="814">
        <v>1</v>
      </c>
      <c r="B468" s="419"/>
      <c r="C468" s="422" t="s">
        <v>976</v>
      </c>
      <c r="D468" s="604" t="s">
        <v>975</v>
      </c>
      <c r="E468" s="396" t="s">
        <v>723</v>
      </c>
      <c r="F468" s="537">
        <v>70</v>
      </c>
      <c r="G468" s="399"/>
      <c r="H468" s="398">
        <v>70</v>
      </c>
      <c r="I468" s="399"/>
      <c r="J468" s="399"/>
      <c r="K468" s="68"/>
      <c r="L468" s="378"/>
      <c r="M468" s="378"/>
      <c r="N468" s="378"/>
      <c r="O468" s="378"/>
      <c r="P468" s="378"/>
      <c r="Q468" s="378"/>
      <c r="R468" s="378"/>
      <c r="S468" s="378"/>
      <c r="T468" s="378"/>
      <c r="U468" s="378"/>
    </row>
    <row r="469" spans="1:175" s="336" customFormat="1" ht="11.25" x14ac:dyDescent="0.2">
      <c r="A469" s="814"/>
      <c r="B469" s="419"/>
      <c r="C469" s="422"/>
      <c r="D469" s="604" t="s">
        <v>977</v>
      </c>
      <c r="E469" s="396" t="s">
        <v>723</v>
      </c>
      <c r="F469" s="537">
        <v>50</v>
      </c>
      <c r="G469" s="399"/>
      <c r="H469" s="398">
        <v>50</v>
      </c>
      <c r="I469" s="399"/>
      <c r="J469" s="399"/>
      <c r="K469" s="68"/>
      <c r="L469" s="378"/>
      <c r="M469" s="378"/>
      <c r="N469" s="378"/>
      <c r="O469" s="378"/>
      <c r="P469" s="378"/>
      <c r="Q469" s="378"/>
      <c r="R469" s="378"/>
      <c r="S469" s="378"/>
      <c r="T469" s="378"/>
      <c r="U469" s="378"/>
      <c r="Z469" s="539"/>
    </row>
    <row r="470" spans="1:175" s="336" customFormat="1" ht="11.25" x14ac:dyDescent="0.2">
      <c r="A470" s="814"/>
      <c r="B470" s="419"/>
      <c r="C470" s="422"/>
      <c r="D470" s="604" t="s">
        <v>978</v>
      </c>
      <c r="E470" s="396" t="s">
        <v>737</v>
      </c>
      <c r="F470" s="537">
        <v>200</v>
      </c>
      <c r="G470" s="399"/>
      <c r="H470" s="398">
        <v>200</v>
      </c>
      <c r="I470" s="399"/>
      <c r="J470" s="399"/>
      <c r="K470" s="68"/>
      <c r="L470" s="378"/>
      <c r="M470" s="378"/>
      <c r="N470" s="378"/>
      <c r="O470" s="378"/>
      <c r="P470" s="378"/>
      <c r="Q470" s="378"/>
      <c r="R470" s="378"/>
      <c r="S470" s="378"/>
      <c r="T470" s="378"/>
      <c r="U470" s="378"/>
      <c r="Z470" s="539"/>
    </row>
    <row r="471" spans="1:175" s="336" customFormat="1" ht="11.25" x14ac:dyDescent="0.2">
      <c r="A471" s="814"/>
      <c r="B471" s="419"/>
      <c r="C471" s="422"/>
      <c r="D471" s="604" t="s">
        <v>979</v>
      </c>
      <c r="E471" s="396" t="s">
        <v>372</v>
      </c>
      <c r="F471" s="537">
        <v>120</v>
      </c>
      <c r="G471" s="399"/>
      <c r="H471" s="398">
        <v>120</v>
      </c>
      <c r="I471" s="399"/>
      <c r="J471" s="399"/>
      <c r="K471" s="68"/>
      <c r="L471" s="378"/>
      <c r="M471" s="378"/>
      <c r="N471" s="378"/>
      <c r="O471" s="378"/>
      <c r="P471" s="378"/>
      <c r="Q471" s="378"/>
      <c r="R471" s="378"/>
      <c r="S471" s="378"/>
      <c r="T471" s="378"/>
      <c r="U471" s="378"/>
      <c r="Z471" s="539"/>
    </row>
    <row r="472" spans="1:175" s="336" customFormat="1" ht="11.25" x14ac:dyDescent="0.2">
      <c r="A472" s="814"/>
      <c r="B472" s="419"/>
      <c r="C472" s="422"/>
      <c r="D472" s="604" t="s">
        <v>980</v>
      </c>
      <c r="E472" s="396" t="s">
        <v>372</v>
      </c>
      <c r="F472" s="537">
        <v>110</v>
      </c>
      <c r="G472" s="399"/>
      <c r="H472" s="398">
        <v>110</v>
      </c>
      <c r="I472" s="399"/>
      <c r="J472" s="399"/>
      <c r="K472" s="68"/>
      <c r="L472" s="378"/>
      <c r="M472" s="378"/>
      <c r="N472" s="378"/>
      <c r="O472" s="378"/>
      <c r="P472" s="378"/>
      <c r="Q472" s="378"/>
      <c r="R472" s="378"/>
      <c r="S472" s="378"/>
      <c r="T472" s="378"/>
      <c r="U472" s="378"/>
      <c r="Z472" s="539"/>
    </row>
    <row r="473" spans="1:175" s="336" customFormat="1" ht="11.25" x14ac:dyDescent="0.2">
      <c r="A473" s="814"/>
      <c r="B473" s="419"/>
      <c r="C473" s="422"/>
      <c r="D473" s="604" t="s">
        <v>981</v>
      </c>
      <c r="E473" s="396" t="s">
        <v>372</v>
      </c>
      <c r="F473" s="537">
        <v>80</v>
      </c>
      <c r="G473" s="399"/>
      <c r="H473" s="398">
        <v>80</v>
      </c>
      <c r="I473" s="399"/>
      <c r="J473" s="399"/>
      <c r="K473" s="68"/>
      <c r="L473" s="378"/>
      <c r="M473" s="378"/>
      <c r="N473" s="378"/>
      <c r="O473" s="378"/>
      <c r="P473" s="378"/>
      <c r="Q473" s="378"/>
      <c r="R473" s="378"/>
      <c r="S473" s="378"/>
      <c r="T473" s="378"/>
      <c r="U473" s="378"/>
      <c r="Z473" s="539"/>
    </row>
    <row r="474" spans="1:175" s="336" customFormat="1" ht="16.5" customHeight="1" x14ac:dyDescent="0.2">
      <c r="A474" s="814"/>
      <c r="B474" s="419"/>
      <c r="C474" s="422"/>
      <c r="D474" s="605" t="s">
        <v>982</v>
      </c>
      <c r="E474" s="396" t="s">
        <v>983</v>
      </c>
      <c r="F474" s="537">
        <v>150</v>
      </c>
      <c r="G474" s="399"/>
      <c r="H474" s="398">
        <v>150</v>
      </c>
      <c r="I474" s="399"/>
      <c r="J474" s="399"/>
      <c r="K474" s="68"/>
      <c r="L474" s="378"/>
      <c r="M474" s="378"/>
      <c r="N474" s="378"/>
      <c r="O474" s="378"/>
      <c r="P474" s="378"/>
      <c r="Q474" s="378"/>
      <c r="R474" s="378"/>
      <c r="S474" s="378"/>
      <c r="T474" s="378"/>
      <c r="U474" s="378"/>
      <c r="Z474" s="539"/>
    </row>
    <row r="475" spans="1:175" s="336" customFormat="1" ht="12.75" customHeight="1" x14ac:dyDescent="0.2">
      <c r="A475" s="814"/>
      <c r="B475" s="419"/>
      <c r="C475" s="422"/>
      <c r="D475" s="604" t="s">
        <v>984</v>
      </c>
      <c r="E475" s="396" t="s">
        <v>723</v>
      </c>
      <c r="F475" s="537">
        <v>32</v>
      </c>
      <c r="G475" s="399"/>
      <c r="H475" s="398">
        <v>32</v>
      </c>
      <c r="I475" s="399"/>
      <c r="J475" s="399"/>
      <c r="K475" s="68"/>
      <c r="L475" s="378"/>
      <c r="M475" s="378"/>
      <c r="N475" s="378"/>
      <c r="O475" s="378"/>
      <c r="P475" s="378"/>
      <c r="Q475" s="378"/>
      <c r="R475" s="378"/>
      <c r="S475" s="378"/>
      <c r="T475" s="378"/>
      <c r="U475" s="378"/>
      <c r="Z475" s="539"/>
    </row>
    <row r="476" spans="1:175" s="336" customFormat="1" ht="11.25" x14ac:dyDescent="0.2">
      <c r="A476" s="814"/>
      <c r="B476" s="419"/>
      <c r="C476" s="422"/>
      <c r="D476" s="604" t="s">
        <v>985</v>
      </c>
      <c r="E476" s="396" t="s">
        <v>723</v>
      </c>
      <c r="F476" s="537">
        <v>56</v>
      </c>
      <c r="G476" s="399"/>
      <c r="H476" s="398">
        <v>56</v>
      </c>
      <c r="I476" s="399"/>
      <c r="J476" s="399"/>
      <c r="K476" s="68"/>
      <c r="L476" s="378"/>
      <c r="M476" s="378"/>
      <c r="N476" s="378"/>
      <c r="O476" s="378"/>
      <c r="P476" s="378"/>
      <c r="Q476" s="378"/>
      <c r="R476" s="378"/>
      <c r="S476" s="378"/>
      <c r="T476" s="378"/>
      <c r="U476" s="378"/>
      <c r="Z476" s="539"/>
    </row>
    <row r="477" spans="1:175" s="336" customFormat="1" ht="11.25" x14ac:dyDescent="0.2">
      <c r="A477" s="814"/>
      <c r="B477" s="419"/>
      <c r="C477" s="422"/>
      <c r="D477" s="604" t="s">
        <v>986</v>
      </c>
      <c r="E477" s="396" t="s">
        <v>723</v>
      </c>
      <c r="F477" s="537">
        <v>68</v>
      </c>
      <c r="G477" s="399"/>
      <c r="H477" s="398">
        <v>68</v>
      </c>
      <c r="I477" s="399"/>
      <c r="J477" s="399"/>
      <c r="K477" s="68"/>
      <c r="L477" s="378"/>
      <c r="M477" s="378"/>
      <c r="N477" s="378"/>
      <c r="O477" s="378"/>
      <c r="P477" s="378"/>
      <c r="Q477" s="378"/>
      <c r="R477" s="378"/>
      <c r="S477" s="378"/>
      <c r="T477" s="378"/>
      <c r="U477" s="378"/>
      <c r="Z477" s="539"/>
    </row>
    <row r="478" spans="1:175" s="336" customFormat="1" ht="23.25" customHeight="1" x14ac:dyDescent="0.2">
      <c r="A478" s="814"/>
      <c r="B478" s="419"/>
      <c r="C478" s="422"/>
      <c r="D478" s="604" t="s">
        <v>987</v>
      </c>
      <c r="E478" s="396" t="s">
        <v>370</v>
      </c>
      <c r="F478" s="537">
        <v>400</v>
      </c>
      <c r="G478" s="399"/>
      <c r="H478" s="398">
        <v>400</v>
      </c>
      <c r="I478" s="399"/>
      <c r="J478" s="399"/>
      <c r="K478" s="68"/>
      <c r="L478" s="378"/>
      <c r="M478" s="378"/>
      <c r="N478" s="378"/>
      <c r="O478" s="378"/>
      <c r="P478" s="378"/>
      <c r="Q478" s="378"/>
      <c r="R478" s="378"/>
      <c r="S478" s="378"/>
      <c r="T478" s="378"/>
      <c r="U478" s="378"/>
      <c r="Z478" s="539"/>
    </row>
    <row r="479" spans="1:175" s="336" customFormat="1" ht="22.5" x14ac:dyDescent="0.2">
      <c r="A479" s="814"/>
      <c r="B479" s="419"/>
      <c r="C479" s="422"/>
      <c r="D479" s="604" t="s">
        <v>988</v>
      </c>
      <c r="E479" s="396" t="s">
        <v>370</v>
      </c>
      <c r="F479" s="537">
        <v>3900</v>
      </c>
      <c r="G479" s="399"/>
      <c r="H479" s="398">
        <v>3900</v>
      </c>
      <c r="I479" s="399"/>
      <c r="J479" s="399"/>
      <c r="K479" s="68"/>
      <c r="L479" s="378"/>
      <c r="M479" s="378"/>
      <c r="N479" s="378"/>
      <c r="O479" s="378"/>
      <c r="P479" s="378"/>
      <c r="Q479" s="378"/>
      <c r="R479" s="378"/>
      <c r="S479" s="378"/>
      <c r="T479" s="378"/>
      <c r="U479" s="378"/>
      <c r="Z479" s="539"/>
    </row>
    <row r="480" spans="1:175" s="336" customFormat="1" ht="33.75" x14ac:dyDescent="0.2">
      <c r="A480" s="814"/>
      <c r="B480" s="419"/>
      <c r="C480" s="422"/>
      <c r="D480" s="605" t="s">
        <v>989</v>
      </c>
      <c r="E480" s="396" t="s">
        <v>990</v>
      </c>
      <c r="F480" s="537">
        <v>2000</v>
      </c>
      <c r="G480" s="399"/>
      <c r="H480" s="398">
        <v>2000</v>
      </c>
      <c r="I480" s="399"/>
      <c r="J480" s="399"/>
      <c r="K480" s="68"/>
      <c r="L480" s="378"/>
      <c r="M480" s="378"/>
      <c r="N480" s="378"/>
      <c r="O480" s="378"/>
      <c r="P480" s="378"/>
      <c r="Q480" s="378"/>
      <c r="R480" s="378"/>
      <c r="S480" s="378"/>
      <c r="T480" s="378"/>
      <c r="U480" s="378"/>
      <c r="Z480" s="539"/>
    </row>
    <row r="481" spans="1:26" s="336" customFormat="1" ht="11.25" x14ac:dyDescent="0.2">
      <c r="A481" s="814"/>
      <c r="B481" s="419"/>
      <c r="C481" s="422"/>
      <c r="D481" s="606"/>
      <c r="E481" s="542"/>
      <c r="F481" s="537"/>
      <c r="G481" s="399"/>
      <c r="H481" s="398"/>
      <c r="I481" s="399"/>
      <c r="J481" s="399"/>
      <c r="K481" s="68"/>
      <c r="L481" s="378"/>
      <c r="M481" s="378"/>
      <c r="N481" s="378"/>
      <c r="O481" s="378"/>
      <c r="P481" s="378"/>
      <c r="Q481" s="378"/>
      <c r="R481" s="378"/>
      <c r="S481" s="378"/>
      <c r="T481" s="378"/>
      <c r="U481" s="378"/>
      <c r="Z481" s="539"/>
    </row>
    <row r="482" spans="1:26" s="336" customFormat="1" ht="11.25" x14ac:dyDescent="0.2">
      <c r="A482" s="814"/>
      <c r="B482" s="419"/>
      <c r="C482" s="422"/>
      <c r="D482" s="604" t="s">
        <v>991</v>
      </c>
      <c r="E482" s="396"/>
      <c r="F482" s="537">
        <v>100</v>
      </c>
      <c r="G482" s="399"/>
      <c r="H482" s="398">
        <v>100</v>
      </c>
      <c r="I482" s="399"/>
      <c r="J482" s="399"/>
      <c r="K482" s="68"/>
      <c r="L482" s="378"/>
      <c r="M482" s="378"/>
      <c r="N482" s="378"/>
      <c r="O482" s="378"/>
      <c r="P482" s="378"/>
      <c r="Q482" s="378"/>
      <c r="R482" s="378"/>
      <c r="S482" s="378"/>
      <c r="T482" s="378"/>
      <c r="U482" s="378"/>
      <c r="Z482" s="539"/>
    </row>
    <row r="483" spans="1:26" s="336" customFormat="1" ht="22.5" x14ac:dyDescent="0.2">
      <c r="A483" s="512"/>
      <c r="B483" s="419"/>
      <c r="C483" s="512" t="s">
        <v>770</v>
      </c>
      <c r="D483" s="604" t="s">
        <v>992</v>
      </c>
      <c r="E483" s="396" t="s">
        <v>993</v>
      </c>
      <c r="F483" s="537">
        <v>2500</v>
      </c>
      <c r="G483" s="400"/>
      <c r="H483" s="398">
        <v>2500</v>
      </c>
      <c r="I483" s="400"/>
      <c r="J483" s="400"/>
      <c r="K483" s="68"/>
      <c r="L483" s="378"/>
      <c r="M483" s="378"/>
      <c r="N483" s="378"/>
      <c r="O483" s="378"/>
      <c r="P483" s="378"/>
      <c r="Q483" s="378"/>
      <c r="R483" s="378"/>
      <c r="S483" s="378"/>
      <c r="T483" s="378"/>
      <c r="U483" s="378"/>
      <c r="Z483" s="539"/>
    </row>
    <row r="484" spans="1:26" s="435" customFormat="1" ht="22.5" x14ac:dyDescent="0.2">
      <c r="A484" s="390">
        <v>1</v>
      </c>
      <c r="B484" s="419"/>
      <c r="C484" s="390" t="s">
        <v>1007</v>
      </c>
      <c r="D484" s="575" t="s">
        <v>1010</v>
      </c>
      <c r="E484" s="390" t="s">
        <v>994</v>
      </c>
      <c r="F484" s="457">
        <v>25000</v>
      </c>
      <c r="G484" s="434"/>
      <c r="H484" s="392">
        <v>25000</v>
      </c>
      <c r="I484" s="434"/>
      <c r="J484" s="434"/>
      <c r="K484" s="68"/>
    </row>
    <row r="485" spans="1:26" s="435" customFormat="1" ht="22.5" x14ac:dyDescent="0.2">
      <c r="A485" s="390">
        <v>1</v>
      </c>
      <c r="B485" s="419"/>
      <c r="C485" s="390" t="s">
        <v>1007</v>
      </c>
      <c r="D485" s="575" t="s">
        <v>1009</v>
      </c>
      <c r="E485" s="390" t="s">
        <v>994</v>
      </c>
      <c r="F485" s="434"/>
      <c r="G485" s="434"/>
      <c r="H485" s="434"/>
      <c r="I485" s="434"/>
      <c r="J485" s="392" t="s">
        <v>541</v>
      </c>
      <c r="K485" s="68"/>
    </row>
    <row r="486" spans="1:26" s="435" customFormat="1" ht="22.5" x14ac:dyDescent="0.2">
      <c r="A486" s="390">
        <v>1</v>
      </c>
      <c r="B486" s="419"/>
      <c r="C486" s="390" t="s">
        <v>1007</v>
      </c>
      <c r="D486" s="575" t="s">
        <v>1008</v>
      </c>
      <c r="E486" s="390" t="s">
        <v>994</v>
      </c>
      <c r="F486" s="434"/>
      <c r="G486" s="434"/>
      <c r="H486" s="434"/>
      <c r="I486" s="434"/>
      <c r="J486" s="392" t="s">
        <v>541</v>
      </c>
      <c r="K486" s="68"/>
    </row>
    <row r="487" spans="1:26" s="435" customFormat="1" ht="22.5" x14ac:dyDescent="0.2">
      <c r="A487" s="390">
        <v>1</v>
      </c>
      <c r="B487" s="419"/>
      <c r="C487" s="390" t="s">
        <v>1007</v>
      </c>
      <c r="D487" s="575" t="s">
        <v>1006</v>
      </c>
      <c r="E487" s="390" t="s">
        <v>994</v>
      </c>
      <c r="F487" s="434"/>
      <c r="G487" s="434"/>
      <c r="H487" s="434"/>
      <c r="I487" s="434"/>
      <c r="J487" s="392" t="s">
        <v>541</v>
      </c>
      <c r="K487" s="68"/>
    </row>
    <row r="488" spans="1:26" s="435" customFormat="1" ht="33.75" x14ac:dyDescent="0.2">
      <c r="A488" s="390">
        <v>2</v>
      </c>
      <c r="B488" s="419"/>
      <c r="C488" s="390" t="s">
        <v>473</v>
      </c>
      <c r="D488" s="576" t="s">
        <v>1014</v>
      </c>
      <c r="E488" s="390" t="s">
        <v>994</v>
      </c>
      <c r="F488" s="457">
        <v>400</v>
      </c>
      <c r="G488" s="434"/>
      <c r="H488" s="434"/>
      <c r="I488" s="392">
        <v>400</v>
      </c>
      <c r="J488" s="434"/>
      <c r="K488" s="68"/>
    </row>
    <row r="489" spans="1:26" s="435" customFormat="1" ht="33.75" x14ac:dyDescent="0.2">
      <c r="A489" s="390">
        <v>2</v>
      </c>
      <c r="B489" s="419"/>
      <c r="C489" s="390" t="s">
        <v>1001</v>
      </c>
      <c r="D489" s="576" t="s">
        <v>1013</v>
      </c>
      <c r="E489" s="390" t="s">
        <v>994</v>
      </c>
      <c r="F489" s="457">
        <v>160</v>
      </c>
      <c r="G489" s="434"/>
      <c r="H489" s="434"/>
      <c r="I489" s="392">
        <v>160</v>
      </c>
      <c r="J489" s="434"/>
      <c r="K489" s="68"/>
    </row>
    <row r="490" spans="1:26" s="435" customFormat="1" ht="22.5" x14ac:dyDescent="0.2">
      <c r="A490" s="390">
        <v>2</v>
      </c>
      <c r="B490" s="419"/>
      <c r="C490" s="390" t="s">
        <v>996</v>
      </c>
      <c r="D490" s="576" t="s">
        <v>1016</v>
      </c>
      <c r="E490" s="390" t="s">
        <v>994</v>
      </c>
      <c r="F490" s="457">
        <v>4000</v>
      </c>
      <c r="G490" s="434"/>
      <c r="H490" s="434"/>
      <c r="I490" s="392">
        <v>4000</v>
      </c>
      <c r="J490" s="434"/>
      <c r="K490" s="68"/>
    </row>
    <row r="491" spans="1:26" s="435" customFormat="1" ht="22.5" x14ac:dyDescent="0.2">
      <c r="A491" s="390">
        <v>2</v>
      </c>
      <c r="B491" s="419"/>
      <c r="C491" s="390" t="s">
        <v>998</v>
      </c>
      <c r="D491" s="576" t="s">
        <v>999</v>
      </c>
      <c r="E491" s="390" t="s">
        <v>994</v>
      </c>
      <c r="F491" s="457">
        <v>12000</v>
      </c>
      <c r="G491" s="434"/>
      <c r="H491" s="434"/>
      <c r="I491" s="392">
        <v>12000</v>
      </c>
      <c r="J491" s="434"/>
      <c r="K491" s="68"/>
    </row>
    <row r="492" spans="1:26" x14ac:dyDescent="0.2">
      <c r="A492" s="557"/>
      <c r="B492" s="301"/>
      <c r="C492" s="551" t="s">
        <v>34</v>
      </c>
      <c r="D492" s="577"/>
      <c r="E492" s="431" t="s">
        <v>350</v>
      </c>
      <c r="F492" s="432">
        <f>SUM(F374:F491)</f>
        <v>2203836</v>
      </c>
      <c r="G492" s="432">
        <f>SUM(G374:G491)</f>
        <v>45000</v>
      </c>
      <c r="H492" s="432">
        <f>SUM(H374:H491)</f>
        <v>1969126</v>
      </c>
      <c r="I492" s="432">
        <f>SUM(I374:I491)</f>
        <v>189710</v>
      </c>
      <c r="J492" s="430"/>
      <c r="K492" s="68"/>
    </row>
    <row r="493" spans="1:26" x14ac:dyDescent="0.2">
      <c r="K493" s="68"/>
    </row>
    <row r="494" spans="1:26" s="68" customFormat="1" ht="12.75" customHeight="1" x14ac:dyDescent="0.2">
      <c r="A494" s="747" t="s">
        <v>37</v>
      </c>
      <c r="B494" s="783" t="s">
        <v>38</v>
      </c>
      <c r="C494" s="783" t="s">
        <v>39</v>
      </c>
      <c r="D494" s="756" t="s">
        <v>341</v>
      </c>
      <c r="E494" s="758"/>
      <c r="F494" s="756" t="s">
        <v>41</v>
      </c>
      <c r="G494" s="757"/>
      <c r="H494" s="757"/>
      <c r="I494" s="758"/>
      <c r="J494" s="783" t="s">
        <v>42</v>
      </c>
    </row>
    <row r="495" spans="1:26" s="68" customFormat="1" ht="11.25" customHeight="1" x14ac:dyDescent="0.2">
      <c r="A495" s="747"/>
      <c r="B495" s="784"/>
      <c r="C495" s="784"/>
      <c r="D495" s="608" t="s">
        <v>341</v>
      </c>
      <c r="E495" s="402" t="s">
        <v>342</v>
      </c>
      <c r="F495" s="11" t="s">
        <v>92</v>
      </c>
      <c r="G495" s="410"/>
      <c r="H495" s="13"/>
      <c r="I495" s="12"/>
      <c r="J495" s="784"/>
    </row>
    <row r="496" spans="1:26" s="68" customFormat="1" ht="11.25" x14ac:dyDescent="0.2">
      <c r="A496" s="783"/>
      <c r="B496" s="785"/>
      <c r="C496" s="785"/>
      <c r="D496" s="609"/>
      <c r="E496" s="411"/>
      <c r="F496" s="11"/>
      <c r="G496" s="11" t="s">
        <v>2</v>
      </c>
      <c r="H496" s="11" t="s">
        <v>4</v>
      </c>
      <c r="I496" s="11" t="s">
        <v>5</v>
      </c>
      <c r="J496" s="785"/>
    </row>
    <row r="497" spans="1:10" ht="27.75" x14ac:dyDescent="0.2">
      <c r="A497" s="555"/>
      <c r="B497" s="618" t="s">
        <v>1066</v>
      </c>
      <c r="C497" s="552" t="s">
        <v>1067</v>
      </c>
      <c r="D497" s="549" t="s">
        <v>1065</v>
      </c>
      <c r="E497" s="553"/>
      <c r="F497" s="554"/>
      <c r="G497" s="554"/>
      <c r="H497" s="554"/>
      <c r="I497" s="554"/>
      <c r="J497" s="555" t="s">
        <v>1321</v>
      </c>
    </row>
    <row r="498" spans="1:10" ht="27.75" x14ac:dyDescent="0.2">
      <c r="A498" s="555"/>
      <c r="B498" s="619"/>
      <c r="C498" s="552" t="s">
        <v>1067</v>
      </c>
      <c r="D498" s="549" t="s">
        <v>1068</v>
      </c>
      <c r="E498" s="553"/>
      <c r="F498" s="554"/>
      <c r="G498" s="554"/>
      <c r="H498" s="554"/>
      <c r="I498" s="554"/>
      <c r="J498" s="555" t="s">
        <v>1321</v>
      </c>
    </row>
    <row r="499" spans="1:10" ht="33.75" x14ac:dyDescent="0.2">
      <c r="A499" s="555"/>
      <c r="B499" s="619"/>
      <c r="C499" s="552" t="s">
        <v>1067</v>
      </c>
      <c r="D499" s="549" t="s">
        <v>1069</v>
      </c>
      <c r="E499" s="553"/>
      <c r="F499" s="554"/>
      <c r="G499" s="554"/>
      <c r="H499" s="554"/>
      <c r="I499" s="554"/>
      <c r="J499" s="555" t="s">
        <v>1321</v>
      </c>
    </row>
    <row r="500" spans="1:10" ht="27.75" x14ac:dyDescent="0.2">
      <c r="A500" s="555"/>
      <c r="B500" s="619"/>
      <c r="C500" s="552" t="s">
        <v>1067</v>
      </c>
      <c r="D500" s="549" t="s">
        <v>1070</v>
      </c>
      <c r="E500" s="553"/>
      <c r="F500" s="554"/>
      <c r="G500" s="554"/>
      <c r="H500" s="554"/>
      <c r="I500" s="554"/>
      <c r="J500" s="555" t="s">
        <v>1321</v>
      </c>
    </row>
    <row r="501" spans="1:10" ht="27.75" x14ac:dyDescent="0.2">
      <c r="A501" s="555"/>
      <c r="B501" s="619"/>
      <c r="C501" s="552" t="s">
        <v>1067</v>
      </c>
      <c r="D501" s="549" t="s">
        <v>1071</v>
      </c>
      <c r="E501" s="553"/>
      <c r="F501" s="554"/>
      <c r="G501" s="554"/>
      <c r="H501" s="554"/>
      <c r="I501" s="554"/>
      <c r="J501" s="555" t="s">
        <v>1321</v>
      </c>
    </row>
    <row r="502" spans="1:10" ht="27.75" x14ac:dyDescent="0.2">
      <c r="A502" s="555"/>
      <c r="B502" s="619"/>
      <c r="C502" s="552" t="s">
        <v>1067</v>
      </c>
      <c r="D502" s="549" t="s">
        <v>1072</v>
      </c>
      <c r="E502" s="553"/>
      <c r="F502" s="554"/>
      <c r="G502" s="554"/>
      <c r="H502" s="554"/>
      <c r="I502" s="554"/>
      <c r="J502" s="555" t="s">
        <v>1321</v>
      </c>
    </row>
    <row r="503" spans="1:10" ht="27.75" x14ac:dyDescent="0.2">
      <c r="A503" s="555"/>
      <c r="B503" s="619"/>
      <c r="C503" s="552" t="s">
        <v>1067</v>
      </c>
      <c r="D503" s="549" t="s">
        <v>1073</v>
      </c>
      <c r="E503" s="553"/>
      <c r="F503" s="554"/>
      <c r="G503" s="554"/>
      <c r="H503" s="554"/>
      <c r="I503" s="554"/>
      <c r="J503" s="555" t="s">
        <v>1321</v>
      </c>
    </row>
    <row r="504" spans="1:10" ht="27.75" x14ac:dyDescent="0.2">
      <c r="A504" s="555"/>
      <c r="B504" s="619"/>
      <c r="C504" s="552" t="s">
        <v>1075</v>
      </c>
      <c r="D504" s="549" t="s">
        <v>1074</v>
      </c>
      <c r="E504" s="553"/>
      <c r="F504" s="554"/>
      <c r="G504" s="554"/>
      <c r="H504" s="554"/>
      <c r="I504" s="554"/>
      <c r="J504" s="555" t="s">
        <v>1321</v>
      </c>
    </row>
    <row r="505" spans="1:10" ht="27.75" x14ac:dyDescent="0.2">
      <c r="A505" s="555"/>
      <c r="B505" s="619"/>
      <c r="C505" s="552" t="s">
        <v>1075</v>
      </c>
      <c r="D505" s="549" t="s">
        <v>1076</v>
      </c>
      <c r="E505" s="553"/>
      <c r="F505" s="554"/>
      <c r="G505" s="554"/>
      <c r="H505" s="554"/>
      <c r="I505" s="554"/>
      <c r="J505" s="555" t="s">
        <v>1321</v>
      </c>
    </row>
    <row r="506" spans="1:10" ht="27.75" x14ac:dyDescent="0.2">
      <c r="A506" s="555"/>
      <c r="B506" s="619"/>
      <c r="C506" s="552" t="s">
        <v>1075</v>
      </c>
      <c r="D506" s="549" t="s">
        <v>1077</v>
      </c>
      <c r="E506" s="553"/>
      <c r="F506" s="554"/>
      <c r="G506" s="554"/>
      <c r="H506" s="554"/>
      <c r="I506" s="554"/>
      <c r="J506" s="555" t="s">
        <v>1321</v>
      </c>
    </row>
    <row r="507" spans="1:10" ht="27.75" x14ac:dyDescent="0.2">
      <c r="A507" s="555"/>
      <c r="B507" s="619"/>
      <c r="C507" s="552" t="s">
        <v>1075</v>
      </c>
      <c r="D507" s="549" t="s">
        <v>1078</v>
      </c>
      <c r="E507" s="553"/>
      <c r="F507" s="554"/>
      <c r="G507" s="554"/>
      <c r="H507" s="554"/>
      <c r="I507" s="554"/>
      <c r="J507" s="555" t="s">
        <v>1321</v>
      </c>
    </row>
    <row r="508" spans="1:10" ht="27.75" x14ac:dyDescent="0.2">
      <c r="A508" s="555"/>
      <c r="B508" s="619"/>
      <c r="C508" s="552" t="s">
        <v>1075</v>
      </c>
      <c r="D508" s="549" t="s">
        <v>1079</v>
      </c>
      <c r="E508" s="553"/>
      <c r="F508" s="554"/>
      <c r="G508" s="554"/>
      <c r="H508" s="554"/>
      <c r="I508" s="554"/>
      <c r="J508" s="555" t="s">
        <v>1321</v>
      </c>
    </row>
    <row r="509" spans="1:10" ht="27.75" x14ac:dyDescent="0.2">
      <c r="A509" s="555"/>
      <c r="B509" s="619"/>
      <c r="C509" s="552" t="s">
        <v>1085</v>
      </c>
      <c r="D509" s="549" t="s">
        <v>1080</v>
      </c>
      <c r="E509" s="553"/>
      <c r="F509" s="554"/>
      <c r="G509" s="554"/>
      <c r="H509" s="554"/>
      <c r="I509" s="554"/>
      <c r="J509" s="555" t="s">
        <v>1321</v>
      </c>
    </row>
    <row r="510" spans="1:10" ht="27.75" x14ac:dyDescent="0.2">
      <c r="A510" s="555"/>
      <c r="B510" s="619"/>
      <c r="C510" s="552" t="s">
        <v>1085</v>
      </c>
      <c r="D510" s="549" t="s">
        <v>1076</v>
      </c>
      <c r="E510" s="553"/>
      <c r="F510" s="554"/>
      <c r="G510" s="554"/>
      <c r="H510" s="554"/>
      <c r="I510" s="554"/>
      <c r="J510" s="555" t="s">
        <v>1321</v>
      </c>
    </row>
    <row r="511" spans="1:10" ht="27.75" x14ac:dyDescent="0.2">
      <c r="A511" s="555"/>
      <c r="B511" s="619"/>
      <c r="C511" s="552" t="s">
        <v>1085</v>
      </c>
      <c r="D511" s="549" t="s">
        <v>1081</v>
      </c>
      <c r="E511" s="553"/>
      <c r="F511" s="554"/>
      <c r="G511" s="554"/>
      <c r="H511" s="554"/>
      <c r="I511" s="554"/>
      <c r="J511" s="555" t="s">
        <v>1321</v>
      </c>
    </row>
    <row r="512" spans="1:10" ht="27.75" x14ac:dyDescent="0.2">
      <c r="A512" s="555"/>
      <c r="B512" s="619"/>
      <c r="C512" s="552" t="s">
        <v>1085</v>
      </c>
      <c r="D512" s="549" t="s">
        <v>1082</v>
      </c>
      <c r="E512" s="553"/>
      <c r="F512" s="554"/>
      <c r="G512" s="554"/>
      <c r="H512" s="554"/>
      <c r="I512" s="554"/>
      <c r="J512" s="555" t="s">
        <v>1321</v>
      </c>
    </row>
    <row r="513" spans="1:10" ht="27.75" x14ac:dyDescent="0.2">
      <c r="A513" s="555"/>
      <c r="B513" s="619"/>
      <c r="C513" s="552" t="s">
        <v>1085</v>
      </c>
      <c r="D513" s="549" t="s">
        <v>1083</v>
      </c>
      <c r="E513" s="553"/>
      <c r="F513" s="554"/>
      <c r="G513" s="554"/>
      <c r="H513" s="554"/>
      <c r="I513" s="554"/>
      <c r="J513" s="555" t="s">
        <v>1321</v>
      </c>
    </row>
    <row r="514" spans="1:10" ht="27.75" x14ac:dyDescent="0.2">
      <c r="A514" s="555"/>
      <c r="B514" s="619"/>
      <c r="C514" s="552" t="s">
        <v>1085</v>
      </c>
      <c r="D514" s="549" t="s">
        <v>1084</v>
      </c>
      <c r="E514" s="553"/>
      <c r="F514" s="554"/>
      <c r="G514" s="554"/>
      <c r="H514" s="554"/>
      <c r="I514" s="554"/>
      <c r="J514" s="555" t="s">
        <v>1321</v>
      </c>
    </row>
    <row r="515" spans="1:10" ht="27.75" x14ac:dyDescent="0.2">
      <c r="A515" s="555"/>
      <c r="B515" s="619"/>
      <c r="C515" s="552" t="s">
        <v>1091</v>
      </c>
      <c r="D515" s="549" t="s">
        <v>1086</v>
      </c>
      <c r="E515" s="553"/>
      <c r="F515" s="554"/>
      <c r="G515" s="554"/>
      <c r="H515" s="554"/>
      <c r="I515" s="554"/>
      <c r="J515" s="555" t="s">
        <v>1321</v>
      </c>
    </row>
    <row r="516" spans="1:10" ht="27.75" x14ac:dyDescent="0.2">
      <c r="A516" s="555"/>
      <c r="B516" s="619"/>
      <c r="C516" s="552" t="s">
        <v>1091</v>
      </c>
      <c r="D516" s="549" t="s">
        <v>1087</v>
      </c>
      <c r="E516" s="553"/>
      <c r="F516" s="554"/>
      <c r="G516" s="554"/>
      <c r="H516" s="554"/>
      <c r="I516" s="554"/>
      <c r="J516" s="555" t="s">
        <v>1321</v>
      </c>
    </row>
    <row r="517" spans="1:10" ht="27.75" x14ac:dyDescent="0.2">
      <c r="A517" s="555"/>
      <c r="B517" s="619"/>
      <c r="C517" s="552" t="s">
        <v>1091</v>
      </c>
      <c r="D517" s="549" t="s">
        <v>1088</v>
      </c>
      <c r="E517" s="553"/>
      <c r="F517" s="554"/>
      <c r="G517" s="554"/>
      <c r="H517" s="554"/>
      <c r="I517" s="554"/>
      <c r="J517" s="555" t="s">
        <v>1321</v>
      </c>
    </row>
    <row r="518" spans="1:10" ht="27.75" x14ac:dyDescent="0.2">
      <c r="A518" s="555"/>
      <c r="B518" s="619"/>
      <c r="C518" s="552" t="s">
        <v>1091</v>
      </c>
      <c r="D518" s="549" t="s">
        <v>1089</v>
      </c>
      <c r="E518" s="553"/>
      <c r="F518" s="554"/>
      <c r="G518" s="554"/>
      <c r="H518" s="554"/>
      <c r="I518" s="554"/>
      <c r="J518" s="555" t="s">
        <v>1321</v>
      </c>
    </row>
    <row r="519" spans="1:10" ht="27.75" x14ac:dyDescent="0.2">
      <c r="A519" s="555"/>
      <c r="B519" s="619"/>
      <c r="C519" s="552" t="s">
        <v>1091</v>
      </c>
      <c r="D519" s="549" t="s">
        <v>1090</v>
      </c>
      <c r="E519" s="553"/>
      <c r="F519" s="554"/>
      <c r="G519" s="554"/>
      <c r="H519" s="554"/>
      <c r="I519" s="554"/>
      <c r="J519" s="555" t="s">
        <v>1321</v>
      </c>
    </row>
    <row r="520" spans="1:10" ht="27.75" x14ac:dyDescent="0.2">
      <c r="A520" s="555"/>
      <c r="B520" s="619"/>
      <c r="C520" s="552" t="s">
        <v>1097</v>
      </c>
      <c r="D520" s="549" t="s">
        <v>1092</v>
      </c>
      <c r="E520" s="553"/>
      <c r="F520" s="554"/>
      <c r="G520" s="554"/>
      <c r="H520" s="554"/>
      <c r="I520" s="554"/>
      <c r="J520" s="555" t="s">
        <v>1321</v>
      </c>
    </row>
    <row r="521" spans="1:10" ht="27.75" x14ac:dyDescent="0.2">
      <c r="A521" s="555"/>
      <c r="B521" s="619"/>
      <c r="C521" s="552" t="s">
        <v>1097</v>
      </c>
      <c r="D521" s="549" t="s">
        <v>1093</v>
      </c>
      <c r="E521" s="553"/>
      <c r="F521" s="554"/>
      <c r="G521" s="554"/>
      <c r="H521" s="554"/>
      <c r="I521" s="554"/>
      <c r="J521" s="555" t="s">
        <v>1321</v>
      </c>
    </row>
    <row r="522" spans="1:10" ht="27.75" x14ac:dyDescent="0.2">
      <c r="A522" s="555"/>
      <c r="B522" s="619"/>
      <c r="C522" s="552" t="s">
        <v>1097</v>
      </c>
      <c r="D522" s="549" t="s">
        <v>1094</v>
      </c>
      <c r="E522" s="553"/>
      <c r="F522" s="554"/>
      <c r="G522" s="554"/>
      <c r="H522" s="554"/>
      <c r="I522" s="554"/>
      <c r="J522" s="555" t="s">
        <v>1321</v>
      </c>
    </row>
    <row r="523" spans="1:10" ht="27.75" x14ac:dyDescent="0.2">
      <c r="A523" s="555"/>
      <c r="B523" s="619"/>
      <c r="C523" s="552" t="s">
        <v>1097</v>
      </c>
      <c r="D523" s="549" t="s">
        <v>1095</v>
      </c>
      <c r="E523" s="553"/>
      <c r="F523" s="554"/>
      <c r="G523" s="554"/>
      <c r="H523" s="554"/>
      <c r="I523" s="554"/>
      <c r="J523" s="555" t="s">
        <v>1321</v>
      </c>
    </row>
    <row r="524" spans="1:10" ht="27.75" x14ac:dyDescent="0.2">
      <c r="A524" s="555"/>
      <c r="B524" s="619"/>
      <c r="C524" s="552" t="s">
        <v>1097</v>
      </c>
      <c r="D524" s="549" t="s">
        <v>1096</v>
      </c>
      <c r="E524" s="553"/>
      <c r="F524" s="554"/>
      <c r="G524" s="554"/>
      <c r="H524" s="554"/>
      <c r="I524" s="554"/>
      <c r="J524" s="555" t="s">
        <v>1321</v>
      </c>
    </row>
    <row r="525" spans="1:10" ht="27.75" x14ac:dyDescent="0.2">
      <c r="A525" s="555"/>
      <c r="B525" s="619"/>
      <c r="C525" s="552" t="s">
        <v>1097</v>
      </c>
      <c r="D525" s="549" t="s">
        <v>1125</v>
      </c>
      <c r="E525" s="553"/>
      <c r="F525" s="554"/>
      <c r="G525" s="554"/>
      <c r="H525" s="554"/>
      <c r="I525" s="554"/>
      <c r="J525" s="555" t="s">
        <v>1321</v>
      </c>
    </row>
    <row r="526" spans="1:10" ht="33.75" x14ac:dyDescent="0.2">
      <c r="A526" s="555"/>
      <c r="B526" s="619"/>
      <c r="C526" s="552" t="s">
        <v>1098</v>
      </c>
      <c r="D526" s="549" t="s">
        <v>1356</v>
      </c>
      <c r="E526" s="553"/>
      <c r="F526" s="554"/>
      <c r="G526" s="554"/>
      <c r="H526" s="554"/>
      <c r="I526" s="554"/>
      <c r="J526" s="555" t="s">
        <v>1321</v>
      </c>
    </row>
    <row r="527" spans="1:10" ht="27.75" x14ac:dyDescent="0.2">
      <c r="A527" s="555"/>
      <c r="B527" s="619"/>
      <c r="C527" s="552" t="s">
        <v>1098</v>
      </c>
      <c r="D527" s="549" t="s">
        <v>1357</v>
      </c>
      <c r="E527" s="553"/>
      <c r="F527" s="554"/>
      <c r="G527" s="554"/>
      <c r="H527" s="554"/>
      <c r="I527" s="554"/>
      <c r="J527" s="555" t="s">
        <v>1321</v>
      </c>
    </row>
    <row r="528" spans="1:10" ht="27.75" x14ac:dyDescent="0.2">
      <c r="A528" s="555"/>
      <c r="B528" s="619"/>
      <c r="C528" s="552" t="s">
        <v>1098</v>
      </c>
      <c r="D528" s="549" t="s">
        <v>1358</v>
      </c>
      <c r="E528" s="553"/>
      <c r="F528" s="554"/>
      <c r="G528" s="554"/>
      <c r="H528" s="554"/>
      <c r="I528" s="554"/>
      <c r="J528" s="555" t="s">
        <v>1321</v>
      </c>
    </row>
    <row r="529" spans="1:10" ht="27.75" x14ac:dyDescent="0.2">
      <c r="A529" s="555"/>
      <c r="B529" s="619"/>
      <c r="C529" s="552" t="s">
        <v>1098</v>
      </c>
      <c r="D529" s="549" t="s">
        <v>1359</v>
      </c>
      <c r="E529" s="553"/>
      <c r="F529" s="554"/>
      <c r="G529" s="554"/>
      <c r="H529" s="554"/>
      <c r="I529" s="554"/>
      <c r="J529" s="555" t="s">
        <v>1321</v>
      </c>
    </row>
    <row r="530" spans="1:10" ht="27.75" x14ac:dyDescent="0.2">
      <c r="A530" s="555"/>
      <c r="B530" s="619"/>
      <c r="C530" s="552" t="s">
        <v>1098</v>
      </c>
      <c r="D530" s="549" t="s">
        <v>1360</v>
      </c>
      <c r="E530" s="553"/>
      <c r="F530" s="554"/>
      <c r="G530" s="554"/>
      <c r="H530" s="554"/>
      <c r="I530" s="554"/>
      <c r="J530" s="555" t="s">
        <v>1321</v>
      </c>
    </row>
    <row r="531" spans="1:10" ht="27.75" x14ac:dyDescent="0.2">
      <c r="A531" s="555"/>
      <c r="B531" s="619"/>
      <c r="C531" s="552" t="s">
        <v>1098</v>
      </c>
      <c r="D531" s="549" t="s">
        <v>1361</v>
      </c>
      <c r="E531" s="553"/>
      <c r="F531" s="554"/>
      <c r="G531" s="554"/>
      <c r="H531" s="554"/>
      <c r="I531" s="554"/>
      <c r="J531" s="555" t="s">
        <v>1321</v>
      </c>
    </row>
    <row r="532" spans="1:10" ht="27.75" x14ac:dyDescent="0.2">
      <c r="A532" s="555"/>
      <c r="B532" s="619"/>
      <c r="C532" s="552" t="s">
        <v>1098</v>
      </c>
      <c r="D532" s="549" t="s">
        <v>1362</v>
      </c>
      <c r="E532" s="553"/>
      <c r="F532" s="554"/>
      <c r="G532" s="554"/>
      <c r="H532" s="554"/>
      <c r="I532" s="554"/>
      <c r="J532" s="555" t="s">
        <v>1321</v>
      </c>
    </row>
    <row r="533" spans="1:10" ht="33.75" x14ac:dyDescent="0.2">
      <c r="A533" s="555"/>
      <c r="B533" s="619"/>
      <c r="C533" s="552" t="s">
        <v>1098</v>
      </c>
      <c r="D533" s="549" t="s">
        <v>1363</v>
      </c>
      <c r="E533" s="553"/>
      <c r="F533" s="554"/>
      <c r="G533" s="554"/>
      <c r="H533" s="554"/>
      <c r="I533" s="554"/>
      <c r="J533" s="555" t="s">
        <v>1321</v>
      </c>
    </row>
    <row r="534" spans="1:10" ht="27.75" x14ac:dyDescent="0.2">
      <c r="A534" s="555"/>
      <c r="B534" s="619"/>
      <c r="C534" s="552" t="s">
        <v>1098</v>
      </c>
      <c r="D534" s="549" t="s">
        <v>1364</v>
      </c>
      <c r="E534" s="553"/>
      <c r="F534" s="554"/>
      <c r="G534" s="554"/>
      <c r="H534" s="554"/>
      <c r="I534" s="554"/>
      <c r="J534" s="555" t="s">
        <v>1321</v>
      </c>
    </row>
    <row r="535" spans="1:10" ht="36.75" x14ac:dyDescent="0.2">
      <c r="A535" s="555"/>
      <c r="B535" s="619"/>
      <c r="C535" s="552" t="s">
        <v>1116</v>
      </c>
      <c r="D535" s="549" t="s">
        <v>1099</v>
      </c>
      <c r="E535" s="553"/>
      <c r="F535" s="554"/>
      <c r="G535" s="554"/>
      <c r="H535" s="554"/>
      <c r="I535" s="554"/>
      <c r="J535" s="555" t="s">
        <v>1321</v>
      </c>
    </row>
    <row r="536" spans="1:10" ht="36.75" x14ac:dyDescent="0.2">
      <c r="A536" s="555"/>
      <c r="B536" s="619"/>
      <c r="C536" s="552" t="s">
        <v>1116</v>
      </c>
      <c r="D536" s="549" t="s">
        <v>1100</v>
      </c>
      <c r="E536" s="553"/>
      <c r="F536" s="554"/>
      <c r="G536" s="554"/>
      <c r="H536" s="554"/>
      <c r="I536" s="554"/>
      <c r="J536" s="555" t="s">
        <v>1321</v>
      </c>
    </row>
    <row r="537" spans="1:10" ht="36.75" x14ac:dyDescent="0.2">
      <c r="A537" s="555"/>
      <c r="B537" s="619"/>
      <c r="C537" s="552" t="s">
        <v>1116</v>
      </c>
      <c r="D537" s="549" t="s">
        <v>1101</v>
      </c>
      <c r="E537" s="553"/>
      <c r="F537" s="554"/>
      <c r="G537" s="554"/>
      <c r="H537" s="554"/>
      <c r="I537" s="554"/>
      <c r="J537" s="555" t="s">
        <v>1321</v>
      </c>
    </row>
    <row r="538" spans="1:10" ht="36.75" x14ac:dyDescent="0.2">
      <c r="A538" s="555"/>
      <c r="B538" s="619"/>
      <c r="C538" s="552" t="s">
        <v>1116</v>
      </c>
      <c r="D538" s="549" t="s">
        <v>1102</v>
      </c>
      <c r="E538" s="553"/>
      <c r="F538" s="554"/>
      <c r="G538" s="554"/>
      <c r="H538" s="554"/>
      <c r="I538" s="554"/>
      <c r="J538" s="555" t="s">
        <v>1321</v>
      </c>
    </row>
    <row r="539" spans="1:10" ht="36.75" x14ac:dyDescent="0.2">
      <c r="A539" s="555"/>
      <c r="B539" s="619"/>
      <c r="C539" s="552" t="s">
        <v>1116</v>
      </c>
      <c r="D539" s="549" t="s">
        <v>1103</v>
      </c>
      <c r="E539" s="553"/>
      <c r="F539" s="554"/>
      <c r="G539" s="554"/>
      <c r="H539" s="554"/>
      <c r="I539" s="554"/>
      <c r="J539" s="555" t="s">
        <v>1321</v>
      </c>
    </row>
    <row r="540" spans="1:10" ht="36.75" x14ac:dyDescent="0.2">
      <c r="A540" s="555"/>
      <c r="B540" s="619"/>
      <c r="C540" s="552" t="s">
        <v>1116</v>
      </c>
      <c r="D540" s="549" t="s">
        <v>1104</v>
      </c>
      <c r="E540" s="553"/>
      <c r="F540" s="554"/>
      <c r="G540" s="554"/>
      <c r="H540" s="554"/>
      <c r="I540" s="554"/>
      <c r="J540" s="555" t="s">
        <v>1321</v>
      </c>
    </row>
    <row r="541" spans="1:10" ht="36.75" x14ac:dyDescent="0.2">
      <c r="A541" s="555"/>
      <c r="B541" s="619"/>
      <c r="C541" s="552" t="s">
        <v>1116</v>
      </c>
      <c r="D541" s="549" t="s">
        <v>1105</v>
      </c>
      <c r="E541" s="553"/>
      <c r="F541" s="554"/>
      <c r="G541" s="554"/>
      <c r="H541" s="554"/>
      <c r="I541" s="554"/>
      <c r="J541" s="555" t="s">
        <v>1321</v>
      </c>
    </row>
    <row r="542" spans="1:10" ht="36.75" x14ac:dyDescent="0.2">
      <c r="A542" s="555"/>
      <c r="B542" s="619"/>
      <c r="C542" s="552" t="s">
        <v>1116</v>
      </c>
      <c r="D542" s="549" t="s">
        <v>1106</v>
      </c>
      <c r="E542" s="553"/>
      <c r="F542" s="554"/>
      <c r="G542" s="554"/>
      <c r="H542" s="554"/>
      <c r="I542" s="554"/>
      <c r="J542" s="555" t="s">
        <v>1321</v>
      </c>
    </row>
    <row r="543" spans="1:10" ht="36.75" x14ac:dyDescent="0.2">
      <c r="A543" s="555"/>
      <c r="B543" s="619"/>
      <c r="C543" s="552" t="s">
        <v>1116</v>
      </c>
      <c r="D543" s="549" t="s">
        <v>1107</v>
      </c>
      <c r="E543" s="553"/>
      <c r="F543" s="554"/>
      <c r="G543" s="554"/>
      <c r="H543" s="554"/>
      <c r="I543" s="554"/>
      <c r="J543" s="555" t="s">
        <v>1321</v>
      </c>
    </row>
    <row r="544" spans="1:10" ht="36.75" x14ac:dyDescent="0.2">
      <c r="A544" s="555"/>
      <c r="B544" s="619"/>
      <c r="C544" s="552" t="s">
        <v>1116</v>
      </c>
      <c r="D544" s="549" t="s">
        <v>1108</v>
      </c>
      <c r="E544" s="553"/>
      <c r="F544" s="554"/>
      <c r="G544" s="554"/>
      <c r="H544" s="554"/>
      <c r="I544" s="554"/>
      <c r="J544" s="555" t="s">
        <v>1321</v>
      </c>
    </row>
    <row r="545" spans="1:10" ht="36.75" x14ac:dyDescent="0.2">
      <c r="A545" s="555"/>
      <c r="B545" s="619"/>
      <c r="C545" s="552" t="s">
        <v>1116</v>
      </c>
      <c r="D545" s="549" t="s">
        <v>1109</v>
      </c>
      <c r="E545" s="553"/>
      <c r="F545" s="554"/>
      <c r="G545" s="554"/>
      <c r="H545" s="554"/>
      <c r="I545" s="554"/>
      <c r="J545" s="555" t="s">
        <v>1321</v>
      </c>
    </row>
    <row r="546" spans="1:10" ht="36.75" x14ac:dyDescent="0.2">
      <c r="A546" s="555"/>
      <c r="B546" s="619"/>
      <c r="C546" s="552" t="s">
        <v>1116</v>
      </c>
      <c r="D546" s="549" t="s">
        <v>1110</v>
      </c>
      <c r="E546" s="553"/>
      <c r="F546" s="554"/>
      <c r="G546" s="554"/>
      <c r="H546" s="554"/>
      <c r="I546" s="554"/>
      <c r="J546" s="555" t="s">
        <v>1321</v>
      </c>
    </row>
    <row r="547" spans="1:10" ht="36.75" x14ac:dyDescent="0.2">
      <c r="A547" s="555"/>
      <c r="B547" s="619"/>
      <c r="C547" s="552" t="s">
        <v>1116</v>
      </c>
      <c r="D547" s="549" t="s">
        <v>1111</v>
      </c>
      <c r="E547" s="553"/>
      <c r="F547" s="554"/>
      <c r="G547" s="554"/>
      <c r="H547" s="554"/>
      <c r="I547" s="554"/>
      <c r="J547" s="555" t="s">
        <v>1321</v>
      </c>
    </row>
    <row r="548" spans="1:10" ht="36.75" x14ac:dyDescent="0.2">
      <c r="A548" s="555"/>
      <c r="B548" s="619"/>
      <c r="C548" s="552" t="s">
        <v>1116</v>
      </c>
      <c r="D548" s="549" t="s">
        <v>1112</v>
      </c>
      <c r="E548" s="553"/>
      <c r="F548" s="554"/>
      <c r="G548" s="554"/>
      <c r="H548" s="554"/>
      <c r="I548" s="554"/>
      <c r="J548" s="555" t="s">
        <v>1321</v>
      </c>
    </row>
    <row r="549" spans="1:10" ht="36.75" x14ac:dyDescent="0.2">
      <c r="A549" s="555"/>
      <c r="B549" s="619"/>
      <c r="C549" s="552" t="s">
        <v>1116</v>
      </c>
      <c r="D549" s="549" t="s">
        <v>1113</v>
      </c>
      <c r="E549" s="553"/>
      <c r="F549" s="554"/>
      <c r="G549" s="554"/>
      <c r="H549" s="554"/>
      <c r="I549" s="554"/>
      <c r="J549" s="555" t="s">
        <v>1321</v>
      </c>
    </row>
    <row r="550" spans="1:10" ht="36.75" x14ac:dyDescent="0.2">
      <c r="A550" s="555"/>
      <c r="B550" s="619"/>
      <c r="C550" s="552" t="s">
        <v>1116</v>
      </c>
      <c r="D550" s="549" t="s">
        <v>1114</v>
      </c>
      <c r="E550" s="553"/>
      <c r="F550" s="554"/>
      <c r="G550" s="554"/>
      <c r="H550" s="554"/>
      <c r="I550" s="554"/>
      <c r="J550" s="555" t="s">
        <v>1321</v>
      </c>
    </row>
    <row r="551" spans="1:10" ht="36.75" x14ac:dyDescent="0.2">
      <c r="A551" s="555"/>
      <c r="B551" s="619"/>
      <c r="C551" s="552" t="s">
        <v>1116</v>
      </c>
      <c r="D551" s="549" t="s">
        <v>1115</v>
      </c>
      <c r="E551" s="553"/>
      <c r="F551" s="554"/>
      <c r="G551" s="554"/>
      <c r="H551" s="554"/>
      <c r="I551" s="554"/>
      <c r="J551" s="555" t="s">
        <v>1321</v>
      </c>
    </row>
    <row r="552" spans="1:10" ht="22.5" x14ac:dyDescent="0.2">
      <c r="A552" s="555"/>
      <c r="B552" s="619"/>
      <c r="C552" s="552" t="s">
        <v>1121</v>
      </c>
      <c r="D552" s="549" t="s">
        <v>1117</v>
      </c>
      <c r="E552" s="553"/>
      <c r="F552" s="554"/>
      <c r="G552" s="554"/>
      <c r="H552" s="554"/>
      <c r="I552" s="554"/>
      <c r="J552" s="555" t="s">
        <v>1321</v>
      </c>
    </row>
    <row r="553" spans="1:10" ht="22.5" customHeight="1" x14ac:dyDescent="0.2">
      <c r="A553" s="555"/>
      <c r="B553" s="619"/>
      <c r="C553" s="552" t="s">
        <v>1121</v>
      </c>
      <c r="D553" s="549" t="s">
        <v>1118</v>
      </c>
      <c r="E553" s="553"/>
      <c r="F553" s="554"/>
      <c r="G553" s="554"/>
      <c r="H553" s="554"/>
      <c r="I553" s="554"/>
      <c r="J553" s="555" t="s">
        <v>1321</v>
      </c>
    </row>
    <row r="554" spans="1:10" ht="22.5" x14ac:dyDescent="0.2">
      <c r="A554" s="555"/>
      <c r="B554" s="619"/>
      <c r="C554" s="552" t="s">
        <v>1121</v>
      </c>
      <c r="D554" s="549" t="s">
        <v>1120</v>
      </c>
      <c r="E554" s="553"/>
      <c r="F554" s="554"/>
      <c r="G554" s="554"/>
      <c r="H554" s="554"/>
      <c r="I554" s="554"/>
      <c r="J554" s="555" t="s">
        <v>1321</v>
      </c>
    </row>
    <row r="555" spans="1:10" ht="27.75" x14ac:dyDescent="0.2">
      <c r="A555" s="555"/>
      <c r="B555" s="619"/>
      <c r="C555" s="552" t="s">
        <v>1124</v>
      </c>
      <c r="D555" s="549" t="s">
        <v>1122</v>
      </c>
      <c r="E555" s="553"/>
      <c r="F555" s="554"/>
      <c r="G555" s="554"/>
      <c r="H555" s="554"/>
      <c r="I555" s="554"/>
      <c r="J555" s="555" t="s">
        <v>1321</v>
      </c>
    </row>
    <row r="556" spans="1:10" ht="27.75" x14ac:dyDescent="0.2">
      <c r="A556" s="555"/>
      <c r="B556" s="619"/>
      <c r="C556" s="552" t="s">
        <v>1124</v>
      </c>
      <c r="D556" s="549" t="s">
        <v>1123</v>
      </c>
      <c r="E556" s="553"/>
      <c r="F556" s="554"/>
      <c r="G556" s="554"/>
      <c r="H556" s="554"/>
      <c r="I556" s="554"/>
      <c r="J556" s="555" t="s">
        <v>1321</v>
      </c>
    </row>
    <row r="557" spans="1:10" ht="22.5" x14ac:dyDescent="0.2">
      <c r="A557" s="555"/>
      <c r="B557" s="619"/>
      <c r="C557" s="267" t="s">
        <v>1127</v>
      </c>
      <c r="D557" s="549" t="s">
        <v>1126</v>
      </c>
      <c r="E557" s="553"/>
      <c r="F557" s="554"/>
      <c r="G557" s="554"/>
      <c r="H557" s="554"/>
      <c r="I557" s="554"/>
      <c r="J557" s="555" t="s">
        <v>1321</v>
      </c>
    </row>
    <row r="558" spans="1:10" ht="22.5" x14ac:dyDescent="0.2">
      <c r="A558" s="555"/>
      <c r="B558" s="619"/>
      <c r="C558" s="267" t="s">
        <v>1127</v>
      </c>
      <c r="D558" s="549" t="s">
        <v>1128</v>
      </c>
      <c r="E558" s="553"/>
      <c r="F558" s="554"/>
      <c r="G558" s="554"/>
      <c r="H558" s="554"/>
      <c r="I558" s="554"/>
      <c r="J558" s="555" t="s">
        <v>1321</v>
      </c>
    </row>
    <row r="559" spans="1:10" ht="22.5" x14ac:dyDescent="0.2">
      <c r="A559" s="555"/>
      <c r="B559" s="619"/>
      <c r="C559" s="267" t="s">
        <v>1127</v>
      </c>
      <c r="D559" s="549" t="s">
        <v>1129</v>
      </c>
      <c r="E559" s="553"/>
      <c r="F559" s="554"/>
      <c r="G559" s="554"/>
      <c r="H559" s="554"/>
      <c r="I559" s="554"/>
      <c r="J559" s="555" t="s">
        <v>1321</v>
      </c>
    </row>
    <row r="560" spans="1:10" ht="22.5" x14ac:dyDescent="0.2">
      <c r="A560" s="555"/>
      <c r="B560" s="619"/>
      <c r="C560" s="267" t="s">
        <v>1127</v>
      </c>
      <c r="D560" s="549" t="s">
        <v>1130</v>
      </c>
      <c r="E560" s="553"/>
      <c r="F560" s="554"/>
      <c r="G560" s="554"/>
      <c r="H560" s="554"/>
      <c r="I560" s="554"/>
      <c r="J560" s="555" t="s">
        <v>1321</v>
      </c>
    </row>
    <row r="561" spans="1:10" ht="22.5" x14ac:dyDescent="0.2">
      <c r="A561" s="555"/>
      <c r="B561" s="619"/>
      <c r="C561" s="267" t="s">
        <v>1127</v>
      </c>
      <c r="D561" s="549" t="s">
        <v>1131</v>
      </c>
      <c r="E561" s="553"/>
      <c r="F561" s="554"/>
      <c r="G561" s="554"/>
      <c r="H561" s="554"/>
      <c r="I561" s="554"/>
      <c r="J561" s="555" t="s">
        <v>1321</v>
      </c>
    </row>
    <row r="562" spans="1:10" ht="22.5" x14ac:dyDescent="0.2">
      <c r="A562" s="555"/>
      <c r="B562" s="619"/>
      <c r="C562" s="267" t="s">
        <v>1127</v>
      </c>
      <c r="D562" s="549" t="s">
        <v>1132</v>
      </c>
      <c r="E562" s="553"/>
      <c r="F562" s="554"/>
      <c r="G562" s="554"/>
      <c r="H562" s="554"/>
      <c r="I562" s="554"/>
      <c r="J562" s="555" t="s">
        <v>1321</v>
      </c>
    </row>
    <row r="563" spans="1:10" ht="22.5" x14ac:dyDescent="0.2">
      <c r="A563" s="555"/>
      <c r="B563" s="619"/>
      <c r="C563" s="267" t="s">
        <v>1127</v>
      </c>
      <c r="D563" s="549" t="s">
        <v>1133</v>
      </c>
      <c r="E563" s="553"/>
      <c r="F563" s="554"/>
      <c r="G563" s="554"/>
      <c r="H563" s="554"/>
      <c r="I563" s="554"/>
      <c r="J563" s="555" t="s">
        <v>1321</v>
      </c>
    </row>
    <row r="564" spans="1:10" ht="22.5" x14ac:dyDescent="0.2">
      <c r="A564" s="555"/>
      <c r="B564" s="619"/>
      <c r="C564" s="267" t="s">
        <v>1127</v>
      </c>
      <c r="D564" s="549" t="s">
        <v>1134</v>
      </c>
      <c r="E564" s="553"/>
      <c r="F564" s="554"/>
      <c r="G564" s="554"/>
      <c r="H564" s="554"/>
      <c r="I564" s="554"/>
      <c r="J564" s="555" t="s">
        <v>1321</v>
      </c>
    </row>
    <row r="565" spans="1:10" ht="22.5" x14ac:dyDescent="0.2">
      <c r="A565" s="555"/>
      <c r="B565" s="619"/>
      <c r="C565" s="267" t="s">
        <v>1135</v>
      </c>
      <c r="D565" s="549" t="s">
        <v>1279</v>
      </c>
      <c r="E565" s="553"/>
      <c r="F565" s="554"/>
      <c r="G565" s="554"/>
      <c r="H565" s="554"/>
      <c r="I565" s="554"/>
      <c r="J565" s="555" t="s">
        <v>1321</v>
      </c>
    </row>
    <row r="566" spans="1:10" ht="22.5" x14ac:dyDescent="0.2">
      <c r="A566" s="555"/>
      <c r="B566" s="619"/>
      <c r="C566" s="267" t="s">
        <v>1135</v>
      </c>
      <c r="D566" s="549" t="s">
        <v>1128</v>
      </c>
      <c r="E566" s="553"/>
      <c r="F566" s="554"/>
      <c r="G566" s="554"/>
      <c r="H566" s="554"/>
      <c r="I566" s="554"/>
      <c r="J566" s="555" t="s">
        <v>1321</v>
      </c>
    </row>
    <row r="567" spans="1:10" ht="22.5" x14ac:dyDescent="0.2">
      <c r="A567" s="555"/>
      <c r="B567" s="619"/>
      <c r="C567" s="267" t="s">
        <v>1135</v>
      </c>
      <c r="D567" s="549" t="s">
        <v>1129</v>
      </c>
      <c r="E567" s="553"/>
      <c r="F567" s="554"/>
      <c r="G567" s="554"/>
      <c r="H567" s="554"/>
      <c r="I567" s="554"/>
      <c r="J567" s="555" t="s">
        <v>1321</v>
      </c>
    </row>
    <row r="568" spans="1:10" ht="22.5" x14ac:dyDescent="0.2">
      <c r="A568" s="555"/>
      <c r="B568" s="619"/>
      <c r="C568" s="267" t="s">
        <v>1135</v>
      </c>
      <c r="D568" s="549" t="s">
        <v>1136</v>
      </c>
      <c r="E568" s="553"/>
      <c r="F568" s="554"/>
      <c r="G568" s="554"/>
      <c r="H568" s="554"/>
      <c r="I568" s="554"/>
      <c r="J568" s="555" t="s">
        <v>1321</v>
      </c>
    </row>
    <row r="569" spans="1:10" ht="22.5" x14ac:dyDescent="0.2">
      <c r="A569" s="555"/>
      <c r="B569" s="619"/>
      <c r="C569" s="267" t="s">
        <v>1135</v>
      </c>
      <c r="D569" s="549" t="s">
        <v>1137</v>
      </c>
      <c r="E569" s="553"/>
      <c r="F569" s="554"/>
      <c r="G569" s="554"/>
      <c r="H569" s="554"/>
      <c r="I569" s="554"/>
      <c r="J569" s="555" t="s">
        <v>1321</v>
      </c>
    </row>
    <row r="570" spans="1:10" ht="22.5" x14ac:dyDescent="0.2">
      <c r="A570" s="555"/>
      <c r="B570" s="619"/>
      <c r="C570" s="267" t="s">
        <v>1135</v>
      </c>
      <c r="D570" s="549" t="s">
        <v>1138</v>
      </c>
      <c r="E570" s="553"/>
      <c r="F570" s="554"/>
      <c r="G570" s="554"/>
      <c r="H570" s="554"/>
      <c r="I570" s="554"/>
      <c r="J570" s="555" t="s">
        <v>1321</v>
      </c>
    </row>
    <row r="571" spans="1:10" ht="22.5" x14ac:dyDescent="0.2">
      <c r="A571" s="555"/>
      <c r="B571" s="619"/>
      <c r="C571" s="267" t="s">
        <v>1135</v>
      </c>
      <c r="D571" s="549" t="s">
        <v>1139</v>
      </c>
      <c r="E571" s="553"/>
      <c r="F571" s="554"/>
      <c r="G571" s="554"/>
      <c r="H571" s="554"/>
      <c r="I571" s="554"/>
      <c r="J571" s="555" t="s">
        <v>1321</v>
      </c>
    </row>
    <row r="572" spans="1:10" ht="22.5" x14ac:dyDescent="0.2">
      <c r="A572" s="555"/>
      <c r="B572" s="619"/>
      <c r="C572" s="267" t="s">
        <v>1135</v>
      </c>
      <c r="D572" s="549" t="s">
        <v>1140</v>
      </c>
      <c r="E572" s="553"/>
      <c r="F572" s="554"/>
      <c r="G572" s="554"/>
      <c r="H572" s="554"/>
      <c r="I572" s="554"/>
      <c r="J572" s="555" t="s">
        <v>1321</v>
      </c>
    </row>
    <row r="573" spans="1:10" ht="33.75" x14ac:dyDescent="0.2">
      <c r="A573" s="555"/>
      <c r="B573" s="619"/>
      <c r="C573" s="267" t="s">
        <v>1163</v>
      </c>
      <c r="D573" s="549" t="s">
        <v>1162</v>
      </c>
      <c r="E573" s="553"/>
      <c r="F573" s="554"/>
      <c r="G573" s="554"/>
      <c r="H573" s="554"/>
      <c r="I573" s="554"/>
      <c r="J573" s="555" t="s">
        <v>1321</v>
      </c>
    </row>
    <row r="574" spans="1:10" ht="22.5" x14ac:dyDescent="0.2">
      <c r="A574" s="555"/>
      <c r="B574" s="619"/>
      <c r="C574" s="267" t="s">
        <v>1166</v>
      </c>
      <c r="D574" s="549" t="s">
        <v>1118</v>
      </c>
      <c r="E574" s="553"/>
      <c r="F574" s="554"/>
      <c r="G574" s="554"/>
      <c r="H574" s="554"/>
      <c r="I574" s="554"/>
      <c r="J574" s="555" t="s">
        <v>1321</v>
      </c>
    </row>
    <row r="575" spans="1:10" ht="22.5" x14ac:dyDescent="0.2">
      <c r="A575" s="555"/>
      <c r="B575" s="619"/>
      <c r="C575" s="267" t="s">
        <v>1166</v>
      </c>
      <c r="D575" s="549" t="s">
        <v>1119</v>
      </c>
      <c r="E575" s="553"/>
      <c r="F575" s="554"/>
      <c r="G575" s="554"/>
      <c r="H575" s="554"/>
      <c r="I575" s="554"/>
      <c r="J575" s="555" t="s">
        <v>1321</v>
      </c>
    </row>
    <row r="576" spans="1:10" ht="22.5" x14ac:dyDescent="0.2">
      <c r="A576" s="555"/>
      <c r="B576" s="619"/>
      <c r="C576" s="267" t="s">
        <v>1166</v>
      </c>
      <c r="D576" s="549" t="s">
        <v>1164</v>
      </c>
      <c r="E576" s="553"/>
      <c r="F576" s="554"/>
      <c r="G576" s="554"/>
      <c r="H576" s="554"/>
      <c r="I576" s="554"/>
      <c r="J576" s="555" t="s">
        <v>1321</v>
      </c>
    </row>
    <row r="577" spans="1:10" ht="22.5" x14ac:dyDescent="0.2">
      <c r="A577" s="555"/>
      <c r="B577" s="619"/>
      <c r="C577" s="267" t="s">
        <v>1166</v>
      </c>
      <c r="D577" s="549" t="s">
        <v>1165</v>
      </c>
      <c r="E577" s="553"/>
      <c r="F577" s="554"/>
      <c r="G577" s="554"/>
      <c r="H577" s="554"/>
      <c r="I577" s="554"/>
      <c r="J577" s="555" t="s">
        <v>1321</v>
      </c>
    </row>
    <row r="578" spans="1:10" ht="33.75" x14ac:dyDescent="0.2">
      <c r="A578" s="555"/>
      <c r="B578" s="619"/>
      <c r="C578" s="267" t="s">
        <v>1175</v>
      </c>
      <c r="D578" s="549" t="s">
        <v>1167</v>
      </c>
      <c r="E578" s="553"/>
      <c r="F578" s="554"/>
      <c r="G578" s="554"/>
      <c r="H578" s="554"/>
      <c r="I578" s="554"/>
      <c r="J578" s="555" t="s">
        <v>1321</v>
      </c>
    </row>
    <row r="579" spans="1:10" ht="33.75" x14ac:dyDescent="0.2">
      <c r="A579" s="555"/>
      <c r="B579" s="619"/>
      <c r="C579" s="267" t="s">
        <v>1175</v>
      </c>
      <c r="D579" s="549" t="s">
        <v>1168</v>
      </c>
      <c r="E579" s="553"/>
      <c r="F579" s="554"/>
      <c r="G579" s="554"/>
      <c r="H579" s="554"/>
      <c r="I579" s="554"/>
      <c r="J579" s="555" t="s">
        <v>1321</v>
      </c>
    </row>
    <row r="580" spans="1:10" ht="33.75" x14ac:dyDescent="0.2">
      <c r="A580" s="555"/>
      <c r="B580" s="619"/>
      <c r="C580" s="267" t="s">
        <v>1175</v>
      </c>
      <c r="D580" s="549" t="s">
        <v>1169</v>
      </c>
      <c r="E580" s="553"/>
      <c r="F580" s="554"/>
      <c r="G580" s="554"/>
      <c r="H580" s="554"/>
      <c r="I580" s="554"/>
      <c r="J580" s="555" t="s">
        <v>1321</v>
      </c>
    </row>
    <row r="581" spans="1:10" ht="33.75" x14ac:dyDescent="0.2">
      <c r="A581" s="555"/>
      <c r="B581" s="619"/>
      <c r="C581" s="267" t="s">
        <v>1175</v>
      </c>
      <c r="D581" s="549" t="s">
        <v>1170</v>
      </c>
      <c r="E581" s="553"/>
      <c r="F581" s="554"/>
      <c r="G581" s="554"/>
      <c r="H581" s="554"/>
      <c r="I581" s="554"/>
      <c r="J581" s="555" t="s">
        <v>1321</v>
      </c>
    </row>
    <row r="582" spans="1:10" ht="33.75" x14ac:dyDescent="0.2">
      <c r="A582" s="555"/>
      <c r="B582" s="619"/>
      <c r="C582" s="267" t="s">
        <v>1175</v>
      </c>
      <c r="D582" s="549" t="s">
        <v>1171</v>
      </c>
      <c r="E582" s="553"/>
      <c r="F582" s="554"/>
      <c r="G582" s="554"/>
      <c r="H582" s="554"/>
      <c r="I582" s="554"/>
      <c r="J582" s="555" t="s">
        <v>1321</v>
      </c>
    </row>
    <row r="583" spans="1:10" ht="33.75" x14ac:dyDescent="0.2">
      <c r="A583" s="555"/>
      <c r="B583" s="619"/>
      <c r="C583" s="267" t="s">
        <v>1175</v>
      </c>
      <c r="D583" s="549" t="s">
        <v>1172</v>
      </c>
      <c r="E583" s="553"/>
      <c r="F583" s="554"/>
      <c r="G583" s="554"/>
      <c r="H583" s="554"/>
      <c r="I583" s="554"/>
      <c r="J583" s="555" t="s">
        <v>1321</v>
      </c>
    </row>
    <row r="584" spans="1:10" ht="33.75" x14ac:dyDescent="0.2">
      <c r="A584" s="555"/>
      <c r="B584" s="619"/>
      <c r="C584" s="267" t="s">
        <v>1175</v>
      </c>
      <c r="D584" s="549" t="s">
        <v>1173</v>
      </c>
      <c r="E584" s="553"/>
      <c r="F584" s="554"/>
      <c r="G584" s="554"/>
      <c r="H584" s="554"/>
      <c r="I584" s="554"/>
      <c r="J584" s="555" t="s">
        <v>1321</v>
      </c>
    </row>
    <row r="585" spans="1:10" ht="33.75" x14ac:dyDescent="0.2">
      <c r="A585" s="555"/>
      <c r="B585" s="619"/>
      <c r="C585" s="267" t="s">
        <v>1175</v>
      </c>
      <c r="D585" s="549" t="s">
        <v>1174</v>
      </c>
      <c r="E585" s="553"/>
      <c r="F585" s="554"/>
      <c r="G585" s="554"/>
      <c r="H585" s="554"/>
      <c r="I585" s="554"/>
      <c r="J585" s="555" t="s">
        <v>1321</v>
      </c>
    </row>
    <row r="586" spans="1:10" ht="33.75" x14ac:dyDescent="0.2">
      <c r="A586" s="555"/>
      <c r="B586" s="619"/>
      <c r="C586" s="267" t="s">
        <v>1175</v>
      </c>
      <c r="D586" s="549" t="s">
        <v>1125</v>
      </c>
      <c r="E586" s="553"/>
      <c r="F586" s="554"/>
      <c r="G586" s="554"/>
      <c r="H586" s="554"/>
      <c r="I586" s="554"/>
      <c r="J586" s="555" t="s">
        <v>1321</v>
      </c>
    </row>
    <row r="587" spans="1:10" ht="45" x14ac:dyDescent="0.2">
      <c r="A587" s="555"/>
      <c r="B587" s="619"/>
      <c r="C587" s="267" t="s">
        <v>1178</v>
      </c>
      <c r="D587" s="549" t="s">
        <v>1176</v>
      </c>
      <c r="E587" s="553"/>
      <c r="F587" s="554"/>
      <c r="G587" s="554"/>
      <c r="H587" s="554"/>
      <c r="I587" s="554"/>
      <c r="J587" s="555" t="s">
        <v>1321</v>
      </c>
    </row>
    <row r="588" spans="1:10" ht="33.75" x14ac:dyDescent="0.2">
      <c r="A588" s="555"/>
      <c r="B588" s="619"/>
      <c r="C588" s="267" t="s">
        <v>1178</v>
      </c>
      <c r="D588" s="549" t="s">
        <v>1177</v>
      </c>
      <c r="E588" s="553"/>
      <c r="F588" s="554"/>
      <c r="G588" s="554"/>
      <c r="H588" s="554"/>
      <c r="I588" s="554"/>
      <c r="J588" s="555" t="s">
        <v>1321</v>
      </c>
    </row>
    <row r="589" spans="1:10" ht="45" x14ac:dyDescent="0.2">
      <c r="A589" s="555"/>
      <c r="B589" s="619"/>
      <c r="C589" s="267" t="s">
        <v>1193</v>
      </c>
      <c r="D589" s="549" t="s">
        <v>1179</v>
      </c>
      <c r="E589" s="553"/>
      <c r="F589" s="554"/>
      <c r="G589" s="554"/>
      <c r="H589" s="554"/>
      <c r="I589" s="554"/>
      <c r="J589" s="555" t="s">
        <v>1321</v>
      </c>
    </row>
    <row r="590" spans="1:10" ht="45" x14ac:dyDescent="0.2">
      <c r="A590" s="555"/>
      <c r="B590" s="619"/>
      <c r="C590" s="267" t="s">
        <v>1193</v>
      </c>
      <c r="D590" s="549" t="s">
        <v>1180</v>
      </c>
      <c r="E590" s="553"/>
      <c r="F590" s="554"/>
      <c r="G590" s="554"/>
      <c r="H590" s="554"/>
      <c r="I590" s="554"/>
      <c r="J590" s="555" t="s">
        <v>1321</v>
      </c>
    </row>
    <row r="591" spans="1:10" ht="45" x14ac:dyDescent="0.2">
      <c r="A591" s="555"/>
      <c r="B591" s="619"/>
      <c r="C591" s="267" t="s">
        <v>1193</v>
      </c>
      <c r="D591" s="549" t="s">
        <v>1181</v>
      </c>
      <c r="E591" s="553"/>
      <c r="F591" s="554"/>
      <c r="G591" s="554"/>
      <c r="H591" s="554"/>
      <c r="I591" s="554"/>
      <c r="J591" s="555" t="s">
        <v>1321</v>
      </c>
    </row>
    <row r="592" spans="1:10" ht="45" x14ac:dyDescent="0.2">
      <c r="A592" s="555"/>
      <c r="B592" s="619"/>
      <c r="C592" s="267" t="s">
        <v>1193</v>
      </c>
      <c r="D592" s="549" t="s">
        <v>1171</v>
      </c>
      <c r="E592" s="553"/>
      <c r="F592" s="554"/>
      <c r="G592" s="554"/>
      <c r="H592" s="554"/>
      <c r="I592" s="554"/>
      <c r="J592" s="555" t="s">
        <v>1321</v>
      </c>
    </row>
    <row r="593" spans="1:10" ht="45" x14ac:dyDescent="0.2">
      <c r="A593" s="555"/>
      <c r="B593" s="619"/>
      <c r="C593" s="267" t="s">
        <v>1193</v>
      </c>
      <c r="D593" s="549" t="s">
        <v>1182</v>
      </c>
      <c r="E593" s="553"/>
      <c r="F593" s="554"/>
      <c r="G593" s="554"/>
      <c r="H593" s="554"/>
      <c r="I593" s="554"/>
      <c r="J593" s="555" t="s">
        <v>1321</v>
      </c>
    </row>
    <row r="594" spans="1:10" ht="45" x14ac:dyDescent="0.2">
      <c r="A594" s="555"/>
      <c r="B594" s="619"/>
      <c r="C594" s="267" t="s">
        <v>1193</v>
      </c>
      <c r="D594" s="549" t="s">
        <v>1183</v>
      </c>
      <c r="E594" s="553"/>
      <c r="F594" s="554"/>
      <c r="G594" s="554"/>
      <c r="H594" s="554"/>
      <c r="I594" s="554"/>
      <c r="J594" s="555" t="s">
        <v>1321</v>
      </c>
    </row>
    <row r="595" spans="1:10" ht="45" x14ac:dyDescent="0.2">
      <c r="A595" s="555"/>
      <c r="B595" s="619"/>
      <c r="C595" s="267" t="s">
        <v>1193</v>
      </c>
      <c r="D595" s="549" t="s">
        <v>1184</v>
      </c>
      <c r="E595" s="553"/>
      <c r="F595" s="554"/>
      <c r="G595" s="554"/>
      <c r="H595" s="554"/>
      <c r="I595" s="554"/>
      <c r="J595" s="555" t="s">
        <v>1321</v>
      </c>
    </row>
    <row r="596" spans="1:10" ht="45" x14ac:dyDescent="0.2">
      <c r="A596" s="555"/>
      <c r="B596" s="619"/>
      <c r="C596" s="267" t="s">
        <v>1193</v>
      </c>
      <c r="D596" s="549" t="s">
        <v>1185</v>
      </c>
      <c r="E596" s="553"/>
      <c r="F596" s="554"/>
      <c r="G596" s="554"/>
      <c r="H596" s="554"/>
      <c r="I596" s="554"/>
      <c r="J596" s="555" t="s">
        <v>1321</v>
      </c>
    </row>
    <row r="597" spans="1:10" ht="45" x14ac:dyDescent="0.2">
      <c r="A597" s="555"/>
      <c r="B597" s="619"/>
      <c r="C597" s="267" t="s">
        <v>1193</v>
      </c>
      <c r="D597" s="549" t="s">
        <v>1186</v>
      </c>
      <c r="E597" s="553"/>
      <c r="F597" s="554"/>
      <c r="G597" s="554"/>
      <c r="H597" s="554"/>
      <c r="I597" s="554"/>
      <c r="J597" s="555" t="s">
        <v>1321</v>
      </c>
    </row>
    <row r="598" spans="1:10" ht="45" x14ac:dyDescent="0.2">
      <c r="A598" s="555"/>
      <c r="B598" s="619"/>
      <c r="C598" s="267" t="s">
        <v>1193</v>
      </c>
      <c r="D598" s="549" t="s">
        <v>1187</v>
      </c>
      <c r="E598" s="553"/>
      <c r="F598" s="554"/>
      <c r="G598" s="554"/>
      <c r="H598" s="554"/>
      <c r="I598" s="554"/>
      <c r="J598" s="555" t="s">
        <v>1321</v>
      </c>
    </row>
    <row r="599" spans="1:10" ht="45" x14ac:dyDescent="0.2">
      <c r="A599" s="555"/>
      <c r="B599" s="619"/>
      <c r="C599" s="267" t="s">
        <v>1193</v>
      </c>
      <c r="D599" s="549" t="s">
        <v>1188</v>
      </c>
      <c r="E599" s="553"/>
      <c r="F599" s="554"/>
      <c r="G599" s="554"/>
      <c r="H599" s="554"/>
      <c r="I599" s="554"/>
      <c r="J599" s="555" t="s">
        <v>1321</v>
      </c>
    </row>
    <row r="600" spans="1:10" ht="45" x14ac:dyDescent="0.2">
      <c r="A600" s="555"/>
      <c r="B600" s="619"/>
      <c r="C600" s="267" t="s">
        <v>1193</v>
      </c>
      <c r="D600" s="549" t="s">
        <v>1189</v>
      </c>
      <c r="E600" s="553"/>
      <c r="F600" s="554"/>
      <c r="G600" s="554"/>
      <c r="H600" s="554"/>
      <c r="I600" s="554"/>
      <c r="J600" s="555" t="s">
        <v>1321</v>
      </c>
    </row>
    <row r="601" spans="1:10" ht="45" x14ac:dyDescent="0.2">
      <c r="A601" s="555"/>
      <c r="B601" s="619"/>
      <c r="C601" s="267" t="s">
        <v>1193</v>
      </c>
      <c r="D601" s="549" t="s">
        <v>1190</v>
      </c>
      <c r="E601" s="553"/>
      <c r="F601" s="554"/>
      <c r="G601" s="554"/>
      <c r="H601" s="554"/>
      <c r="I601" s="554"/>
      <c r="J601" s="555" t="s">
        <v>1321</v>
      </c>
    </row>
    <row r="602" spans="1:10" ht="45" x14ac:dyDescent="0.2">
      <c r="A602" s="555"/>
      <c r="B602" s="619"/>
      <c r="C602" s="267" t="s">
        <v>1193</v>
      </c>
      <c r="D602" s="549" t="s">
        <v>1191</v>
      </c>
      <c r="E602" s="553"/>
      <c r="F602" s="554"/>
      <c r="G602" s="554"/>
      <c r="H602" s="554"/>
      <c r="I602" s="554"/>
      <c r="J602" s="555" t="s">
        <v>1321</v>
      </c>
    </row>
    <row r="603" spans="1:10" ht="45" x14ac:dyDescent="0.2">
      <c r="A603" s="555"/>
      <c r="B603" s="619"/>
      <c r="C603" s="267" t="s">
        <v>1193</v>
      </c>
      <c r="D603" s="549" t="s">
        <v>1192</v>
      </c>
      <c r="E603" s="553"/>
      <c r="F603" s="554"/>
      <c r="G603" s="554"/>
      <c r="H603" s="554"/>
      <c r="I603" s="554"/>
      <c r="J603" s="555" t="s">
        <v>1321</v>
      </c>
    </row>
    <row r="604" spans="1:10" s="336" customFormat="1" ht="33.75" x14ac:dyDescent="0.2">
      <c r="A604" s="293"/>
      <c r="B604" s="619"/>
      <c r="C604" s="303" t="s">
        <v>1368</v>
      </c>
      <c r="D604" s="616" t="s">
        <v>1355</v>
      </c>
      <c r="E604" s="135" t="s">
        <v>353</v>
      </c>
      <c r="F604" s="617">
        <v>20000</v>
      </c>
      <c r="G604" s="617">
        <v>20000</v>
      </c>
      <c r="H604" s="617"/>
      <c r="I604" s="617"/>
      <c r="J604" s="617"/>
    </row>
    <row r="605" spans="1:10" s="336" customFormat="1" ht="18.75" customHeight="1" x14ac:dyDescent="0.2">
      <c r="A605" s="293">
        <v>1</v>
      </c>
      <c r="B605" s="619"/>
      <c r="C605" s="303" t="s">
        <v>1368</v>
      </c>
      <c r="D605" s="616" t="s">
        <v>1345</v>
      </c>
      <c r="E605" s="135"/>
      <c r="F605" s="617"/>
      <c r="G605" s="617"/>
      <c r="H605" s="617"/>
      <c r="I605" s="617"/>
      <c r="J605" s="617"/>
    </row>
    <row r="606" spans="1:10" s="336" customFormat="1" ht="22.5" x14ac:dyDescent="0.2">
      <c r="A606" s="293">
        <v>1</v>
      </c>
      <c r="B606" s="619"/>
      <c r="C606" s="303" t="s">
        <v>1368</v>
      </c>
      <c r="D606" s="616" t="s">
        <v>1369</v>
      </c>
      <c r="E606" s="135"/>
      <c r="F606" s="617"/>
      <c r="G606" s="617"/>
      <c r="H606" s="617"/>
      <c r="I606" s="617"/>
      <c r="J606" s="617"/>
    </row>
    <row r="607" spans="1:10" s="336" customFormat="1" ht="22.5" x14ac:dyDescent="0.2">
      <c r="A607" s="293">
        <v>2</v>
      </c>
      <c r="B607" s="619"/>
      <c r="C607" s="303" t="s">
        <v>1368</v>
      </c>
      <c r="D607" s="616" t="s">
        <v>1371</v>
      </c>
      <c r="E607" s="135"/>
      <c r="F607" s="617"/>
      <c r="G607" s="617"/>
      <c r="H607" s="617"/>
      <c r="I607" s="617"/>
      <c r="J607" s="617"/>
    </row>
    <row r="608" spans="1:10" s="336" customFormat="1" ht="11.25" x14ac:dyDescent="0.2">
      <c r="A608" s="293"/>
      <c r="B608" s="619"/>
      <c r="C608" s="303" t="s">
        <v>1370</v>
      </c>
      <c r="D608" s="616" t="s">
        <v>1372</v>
      </c>
      <c r="E608" s="135"/>
      <c r="F608" s="617"/>
      <c r="G608" s="617"/>
      <c r="H608" s="617"/>
      <c r="I608" s="617"/>
      <c r="J608" s="617"/>
    </row>
    <row r="609" spans="1:10" s="336" customFormat="1" ht="11.25" x14ac:dyDescent="0.2">
      <c r="A609" s="293">
        <v>1</v>
      </c>
      <c r="B609" s="619"/>
      <c r="C609" s="303" t="s">
        <v>1370</v>
      </c>
      <c r="D609" s="616" t="s">
        <v>1373</v>
      </c>
      <c r="E609" s="135"/>
      <c r="F609" s="617"/>
      <c r="G609" s="617"/>
      <c r="H609" s="617"/>
      <c r="I609" s="617"/>
      <c r="J609" s="617"/>
    </row>
    <row r="610" spans="1:10" s="336" customFormat="1" ht="11.25" x14ac:dyDescent="0.2">
      <c r="A610" s="293"/>
      <c r="B610" s="619"/>
      <c r="C610" s="303" t="s">
        <v>1370</v>
      </c>
      <c r="D610" s="616" t="s">
        <v>1374</v>
      </c>
      <c r="E610" s="135"/>
      <c r="F610" s="617"/>
      <c r="G610" s="617"/>
      <c r="H610" s="617"/>
      <c r="I610" s="617"/>
      <c r="J610" s="617"/>
    </row>
    <row r="611" spans="1:10" s="336" customFormat="1" ht="11.25" x14ac:dyDescent="0.2">
      <c r="A611" s="293"/>
      <c r="B611" s="619"/>
      <c r="C611" s="303" t="s">
        <v>1370</v>
      </c>
      <c r="D611" s="616" t="s">
        <v>1375</v>
      </c>
      <c r="E611" s="135"/>
      <c r="F611" s="617"/>
      <c r="G611" s="617"/>
      <c r="H611" s="617"/>
      <c r="I611" s="617"/>
      <c r="J611" s="617"/>
    </row>
    <row r="612" spans="1:10" s="336" customFormat="1" ht="11.25" x14ac:dyDescent="0.2">
      <c r="A612" s="293">
        <v>3</v>
      </c>
      <c r="B612" s="619"/>
      <c r="C612" s="303" t="s">
        <v>1370</v>
      </c>
      <c r="D612" s="616" t="s">
        <v>1376</v>
      </c>
      <c r="E612" s="135"/>
      <c r="F612" s="617"/>
      <c r="G612" s="617"/>
      <c r="H612" s="617"/>
      <c r="I612" s="617"/>
      <c r="J612" s="617"/>
    </row>
    <row r="613" spans="1:10" x14ac:dyDescent="0.2">
      <c r="A613" s="557"/>
      <c r="B613" s="301"/>
      <c r="C613" s="551" t="s">
        <v>1322</v>
      </c>
      <c r="D613" s="577"/>
      <c r="E613" s="431" t="s">
        <v>350</v>
      </c>
      <c r="F613" s="432">
        <f>SUM(F497:F612)</f>
        <v>20000</v>
      </c>
      <c r="G613" s="432">
        <f>SUM(G497:G612)</f>
        <v>20000</v>
      </c>
      <c r="H613" s="432">
        <f>SUM(H497:H612)</f>
        <v>0</v>
      </c>
      <c r="I613" s="432">
        <f>SUM(I497:I612)</f>
        <v>0</v>
      </c>
      <c r="J613" s="430"/>
    </row>
    <row r="616" spans="1:10" s="68" customFormat="1" ht="12.75" customHeight="1" x14ac:dyDescent="0.2">
      <c r="A616" s="747" t="s">
        <v>37</v>
      </c>
      <c r="B616" s="783" t="s">
        <v>38</v>
      </c>
      <c r="C616" s="783" t="s">
        <v>39</v>
      </c>
      <c r="D616" s="756" t="s">
        <v>341</v>
      </c>
      <c r="E616" s="758"/>
      <c r="F616" s="756" t="s">
        <v>41</v>
      </c>
      <c r="G616" s="757"/>
      <c r="H616" s="757"/>
      <c r="I616" s="758"/>
      <c r="J616" s="783" t="s">
        <v>42</v>
      </c>
    </row>
    <row r="617" spans="1:10" s="68" customFormat="1" ht="11.25" customHeight="1" x14ac:dyDescent="0.2">
      <c r="A617" s="747"/>
      <c r="B617" s="784"/>
      <c r="C617" s="784"/>
      <c r="D617" s="608" t="s">
        <v>341</v>
      </c>
      <c r="E617" s="402" t="s">
        <v>342</v>
      </c>
      <c r="F617" s="11" t="s">
        <v>92</v>
      </c>
      <c r="G617" s="410"/>
      <c r="H617" s="13"/>
      <c r="I617" s="12"/>
      <c r="J617" s="784"/>
    </row>
    <row r="618" spans="1:10" s="68" customFormat="1" ht="11.25" x14ac:dyDescent="0.2">
      <c r="A618" s="747"/>
      <c r="B618" s="785"/>
      <c r="C618" s="785"/>
      <c r="D618" s="609"/>
      <c r="E618" s="411"/>
      <c r="F618" s="11"/>
      <c r="G618" s="11" t="s">
        <v>2</v>
      </c>
      <c r="H618" s="11" t="s">
        <v>4</v>
      </c>
      <c r="I618" s="11" t="s">
        <v>5</v>
      </c>
      <c r="J618" s="785"/>
    </row>
    <row r="619" spans="1:10" ht="22.5" customHeight="1" x14ac:dyDescent="0.2">
      <c r="A619" s="380">
        <v>1</v>
      </c>
      <c r="B619" s="610" t="s">
        <v>1344</v>
      </c>
      <c r="C619" s="381" t="s">
        <v>1323</v>
      </c>
      <c r="D619" s="382" t="s">
        <v>921</v>
      </c>
      <c r="E619" s="383" t="s">
        <v>938</v>
      </c>
      <c r="F619" s="384">
        <v>250000</v>
      </c>
      <c r="G619" s="385"/>
      <c r="H619" s="384">
        <v>250000</v>
      </c>
      <c r="I619" s="385"/>
      <c r="J619" s="261"/>
    </row>
    <row r="620" spans="1:10" ht="33.75" x14ac:dyDescent="0.2">
      <c r="A620" s="386">
        <v>1</v>
      </c>
      <c r="B620" s="611"/>
      <c r="C620" s="381" t="s">
        <v>1324</v>
      </c>
      <c r="D620" s="382" t="s">
        <v>937</v>
      </c>
      <c r="E620" s="383" t="s">
        <v>936</v>
      </c>
      <c r="F620" s="384">
        <v>150000</v>
      </c>
      <c r="G620" s="385"/>
      <c r="H620" s="384">
        <v>150000</v>
      </c>
      <c r="I620" s="385"/>
      <c r="J620" s="261"/>
    </row>
    <row r="621" spans="1:10" ht="33.75" customHeight="1" x14ac:dyDescent="0.2">
      <c r="A621" s="481">
        <v>1</v>
      </c>
      <c r="B621" s="611"/>
      <c r="C621" s="267" t="s">
        <v>1154</v>
      </c>
      <c r="D621" s="549" t="s">
        <v>1153</v>
      </c>
      <c r="E621" s="429"/>
      <c r="F621" s="261"/>
      <c r="G621" s="261"/>
      <c r="H621" s="261"/>
      <c r="I621" s="261"/>
      <c r="J621" s="261"/>
    </row>
    <row r="622" spans="1:10" ht="33.75" customHeight="1" x14ac:dyDescent="0.2">
      <c r="A622" s="481"/>
      <c r="B622" s="611"/>
      <c r="C622" s="267" t="s">
        <v>1154</v>
      </c>
      <c r="D622" s="549" t="s">
        <v>1155</v>
      </c>
      <c r="E622" s="429"/>
      <c r="F622" s="261"/>
      <c r="G622" s="261"/>
      <c r="H622" s="261"/>
      <c r="I622" s="261"/>
      <c r="J622" s="261"/>
    </row>
    <row r="623" spans="1:10" ht="33.75" customHeight="1" x14ac:dyDescent="0.2">
      <c r="A623" s="481"/>
      <c r="B623" s="611"/>
      <c r="C623" s="267" t="s">
        <v>1154</v>
      </c>
      <c r="D623" s="549" t="s">
        <v>596</v>
      </c>
      <c r="E623" s="429"/>
      <c r="F623" s="261"/>
      <c r="G623" s="261"/>
      <c r="H623" s="261"/>
      <c r="I623" s="261"/>
      <c r="J623" s="261"/>
    </row>
    <row r="624" spans="1:10" ht="33.75" customHeight="1" x14ac:dyDescent="0.2">
      <c r="A624" s="481"/>
      <c r="B624" s="611"/>
      <c r="C624" s="267" t="s">
        <v>1154</v>
      </c>
      <c r="D624" s="549" t="s">
        <v>1156</v>
      </c>
      <c r="E624" s="429"/>
      <c r="F624" s="261"/>
      <c r="G624" s="261"/>
      <c r="H624" s="261"/>
      <c r="I624" s="261"/>
      <c r="J624" s="261"/>
    </row>
    <row r="625" spans="1:10" ht="33.75" customHeight="1" x14ac:dyDescent="0.2">
      <c r="A625" s="481"/>
      <c r="B625" s="611"/>
      <c r="C625" s="267" t="s">
        <v>1154</v>
      </c>
      <c r="D625" s="549" t="s">
        <v>1157</v>
      </c>
      <c r="E625" s="429"/>
      <c r="F625" s="261"/>
      <c r="G625" s="261"/>
      <c r="H625" s="261"/>
      <c r="I625" s="261"/>
      <c r="J625" s="261"/>
    </row>
    <row r="626" spans="1:10" ht="33.75" customHeight="1" x14ac:dyDescent="0.2">
      <c r="A626" s="481">
        <v>1</v>
      </c>
      <c r="B626" s="611"/>
      <c r="C626" s="267" t="s">
        <v>1154</v>
      </c>
      <c r="D626" s="549" t="s">
        <v>1158</v>
      </c>
      <c r="E626" s="429"/>
      <c r="F626" s="261"/>
      <c r="G626" s="261"/>
      <c r="H626" s="261"/>
      <c r="I626" s="261"/>
      <c r="J626" s="261"/>
    </row>
    <row r="627" spans="1:10" ht="33.75" customHeight="1" x14ac:dyDescent="0.2">
      <c r="A627" s="481"/>
      <c r="B627" s="611"/>
      <c r="C627" s="267" t="s">
        <v>1154</v>
      </c>
      <c r="D627" s="549" t="s">
        <v>1159</v>
      </c>
      <c r="E627" s="429"/>
      <c r="F627" s="261"/>
      <c r="G627" s="261"/>
      <c r="H627" s="261"/>
      <c r="I627" s="261"/>
      <c r="J627" s="261"/>
    </row>
    <row r="628" spans="1:10" ht="33.75" customHeight="1" x14ac:dyDescent="0.2">
      <c r="A628" s="481">
        <v>1</v>
      </c>
      <c r="B628" s="611"/>
      <c r="C628" s="267" t="s">
        <v>1161</v>
      </c>
      <c r="D628" s="549" t="s">
        <v>1160</v>
      </c>
      <c r="E628" s="429"/>
      <c r="F628" s="261"/>
      <c r="G628" s="261"/>
      <c r="H628" s="261"/>
      <c r="I628" s="261"/>
      <c r="J628" s="261"/>
    </row>
    <row r="629" spans="1:10" ht="33.75" customHeight="1" x14ac:dyDescent="0.2">
      <c r="A629" s="481">
        <v>1</v>
      </c>
      <c r="B629" s="611"/>
      <c r="C629" s="267" t="s">
        <v>1253</v>
      </c>
      <c r="D629" s="549" t="s">
        <v>1252</v>
      </c>
      <c r="E629" s="429"/>
      <c r="F629" s="261"/>
      <c r="G629" s="261"/>
      <c r="H629" s="261"/>
      <c r="I629" s="261"/>
      <c r="J629" s="261"/>
    </row>
    <row r="630" spans="1:10" ht="33.75" customHeight="1" x14ac:dyDescent="0.2">
      <c r="A630" s="481">
        <v>1</v>
      </c>
      <c r="B630" s="611"/>
      <c r="C630" s="267" t="s">
        <v>1253</v>
      </c>
      <c r="D630" s="549" t="s">
        <v>1254</v>
      </c>
      <c r="E630" s="429"/>
      <c r="F630" s="261"/>
      <c r="G630" s="261"/>
      <c r="H630" s="261"/>
      <c r="I630" s="261"/>
      <c r="J630" s="261"/>
    </row>
    <row r="631" spans="1:10" ht="33.75" customHeight="1" x14ac:dyDescent="0.2">
      <c r="A631" s="481">
        <v>1</v>
      </c>
      <c r="B631" s="611"/>
      <c r="C631" s="267" t="s">
        <v>1253</v>
      </c>
      <c r="D631" s="549" t="s">
        <v>1255</v>
      </c>
      <c r="E631" s="429"/>
      <c r="F631" s="261"/>
      <c r="G631" s="261"/>
      <c r="H631" s="261"/>
      <c r="I631" s="261"/>
      <c r="J631" s="261"/>
    </row>
    <row r="632" spans="1:10" ht="33.75" customHeight="1" x14ac:dyDescent="0.2">
      <c r="A632" s="481">
        <v>1</v>
      </c>
      <c r="B632" s="611"/>
      <c r="C632" s="267" t="s">
        <v>1253</v>
      </c>
      <c r="D632" s="549" t="s">
        <v>1256</v>
      </c>
      <c r="E632" s="429"/>
      <c r="F632" s="261"/>
      <c r="G632" s="261"/>
      <c r="H632" s="261"/>
      <c r="I632" s="261"/>
      <c r="J632" s="261"/>
    </row>
    <row r="633" spans="1:10" ht="33.75" customHeight="1" x14ac:dyDescent="0.2">
      <c r="A633" s="481">
        <v>2</v>
      </c>
      <c r="B633" s="611"/>
      <c r="C633" s="267" t="s">
        <v>1253</v>
      </c>
      <c r="D633" s="549" t="s">
        <v>1257</v>
      </c>
      <c r="E633" s="429"/>
      <c r="F633" s="261"/>
      <c r="G633" s="261"/>
      <c r="H633" s="261"/>
      <c r="I633" s="261"/>
      <c r="J633" s="261"/>
    </row>
    <row r="634" spans="1:10" ht="33.75" customHeight="1" x14ac:dyDescent="0.2">
      <c r="A634" s="481">
        <v>1</v>
      </c>
      <c r="B634" s="611"/>
      <c r="C634" s="267" t="s">
        <v>1253</v>
      </c>
      <c r="D634" s="549" t="s">
        <v>1258</v>
      </c>
      <c r="E634" s="429"/>
      <c r="F634" s="261"/>
      <c r="G634" s="261"/>
      <c r="H634" s="261"/>
      <c r="I634" s="261"/>
      <c r="J634" s="261"/>
    </row>
    <row r="635" spans="1:10" ht="33.75" x14ac:dyDescent="0.2">
      <c r="A635" s="481">
        <v>1</v>
      </c>
      <c r="B635" s="611"/>
      <c r="C635" s="267" t="s">
        <v>1253</v>
      </c>
      <c r="D635" s="549" t="s">
        <v>1259</v>
      </c>
      <c r="E635" s="429"/>
      <c r="F635" s="261"/>
      <c r="G635" s="261"/>
      <c r="H635" s="261"/>
      <c r="I635" s="261"/>
      <c r="J635" s="261"/>
    </row>
    <row r="636" spans="1:10" ht="33.75" customHeight="1" x14ac:dyDescent="0.2">
      <c r="A636" s="481">
        <v>2</v>
      </c>
      <c r="B636" s="611"/>
      <c r="C636" s="267" t="s">
        <v>1253</v>
      </c>
      <c r="D636" s="549" t="s">
        <v>1260</v>
      </c>
      <c r="E636" s="429"/>
      <c r="F636" s="261"/>
      <c r="G636" s="261"/>
      <c r="H636" s="261"/>
      <c r="I636" s="261"/>
      <c r="J636" s="261"/>
    </row>
    <row r="637" spans="1:10" ht="33.75" customHeight="1" x14ac:dyDescent="0.2">
      <c r="A637" s="481">
        <v>2</v>
      </c>
      <c r="B637" s="611"/>
      <c r="C637" s="267" t="s">
        <v>1253</v>
      </c>
      <c r="D637" s="549" t="s">
        <v>1261</v>
      </c>
      <c r="E637" s="429"/>
      <c r="F637" s="261"/>
      <c r="G637" s="261"/>
      <c r="H637" s="261"/>
      <c r="I637" s="261"/>
      <c r="J637" s="261"/>
    </row>
    <row r="638" spans="1:10" ht="33.75" customHeight="1" x14ac:dyDescent="0.2">
      <c r="A638" s="481">
        <v>1</v>
      </c>
      <c r="B638" s="611"/>
      <c r="C638" s="267" t="s">
        <v>1253</v>
      </c>
      <c r="D638" s="549" t="s">
        <v>1262</v>
      </c>
      <c r="E638" s="429"/>
      <c r="F638" s="261"/>
      <c r="G638" s="261"/>
      <c r="H638" s="261"/>
      <c r="I638" s="261"/>
      <c r="J638" s="261"/>
    </row>
    <row r="639" spans="1:10" ht="33.75" x14ac:dyDescent="0.2">
      <c r="A639" s="481">
        <v>2</v>
      </c>
      <c r="B639" s="611"/>
      <c r="C639" s="267" t="s">
        <v>1264</v>
      </c>
      <c r="D639" s="549" t="s">
        <v>1263</v>
      </c>
      <c r="E639" s="429"/>
      <c r="F639" s="261"/>
      <c r="G639" s="261"/>
      <c r="H639" s="261"/>
      <c r="I639" s="261"/>
      <c r="J639" s="261"/>
    </row>
    <row r="640" spans="1:10" ht="33.75" x14ac:dyDescent="0.2">
      <c r="A640" s="481">
        <v>1</v>
      </c>
      <c r="B640" s="611"/>
      <c r="C640" s="267" t="s">
        <v>1264</v>
      </c>
      <c r="D640" s="549" t="s">
        <v>1265</v>
      </c>
      <c r="E640" s="429"/>
      <c r="F640" s="261"/>
      <c r="G640" s="261"/>
      <c r="H640" s="261"/>
      <c r="I640" s="261"/>
      <c r="J640" s="261"/>
    </row>
    <row r="641" spans="1:10" ht="33.75" x14ac:dyDescent="0.2">
      <c r="A641" s="481">
        <v>1</v>
      </c>
      <c r="B641" s="611"/>
      <c r="C641" s="267" t="s">
        <v>1264</v>
      </c>
      <c r="D641" s="549" t="s">
        <v>1266</v>
      </c>
      <c r="E641" s="429"/>
      <c r="F641" s="261"/>
      <c r="G641" s="261"/>
      <c r="H641" s="261"/>
      <c r="I641" s="261"/>
      <c r="J641" s="261"/>
    </row>
    <row r="642" spans="1:10" ht="33.75" x14ac:dyDescent="0.2">
      <c r="A642" s="481"/>
      <c r="B642" s="611"/>
      <c r="C642" s="267" t="s">
        <v>1264</v>
      </c>
      <c r="D642" s="549" t="s">
        <v>1267</v>
      </c>
      <c r="E642" s="429"/>
      <c r="F642" s="261"/>
      <c r="G642" s="261"/>
      <c r="H642" s="261"/>
      <c r="I642" s="261"/>
      <c r="J642" s="261"/>
    </row>
    <row r="643" spans="1:10" ht="33.75" customHeight="1" x14ac:dyDescent="0.2">
      <c r="A643" s="481">
        <v>1</v>
      </c>
      <c r="B643" s="611"/>
      <c r="C643" s="267" t="s">
        <v>1269</v>
      </c>
      <c r="D643" s="549" t="s">
        <v>1268</v>
      </c>
      <c r="E643" s="429"/>
      <c r="F643" s="261"/>
      <c r="G643" s="261"/>
      <c r="H643" s="261"/>
      <c r="I643" s="261"/>
      <c r="J643" s="261"/>
    </row>
    <row r="644" spans="1:10" ht="33.75" customHeight="1" x14ac:dyDescent="0.2">
      <c r="A644" s="481">
        <v>1</v>
      </c>
      <c r="B644" s="611"/>
      <c r="C644" s="267" t="s">
        <v>1269</v>
      </c>
      <c r="D644" s="549" t="s">
        <v>1146</v>
      </c>
      <c r="E644" s="429"/>
      <c r="F644" s="261"/>
      <c r="G644" s="261"/>
      <c r="H644" s="261"/>
      <c r="I644" s="261"/>
      <c r="J644" s="261"/>
    </row>
    <row r="645" spans="1:10" ht="33.75" customHeight="1" x14ac:dyDescent="0.2">
      <c r="A645" s="481">
        <v>1</v>
      </c>
      <c r="B645" s="611"/>
      <c r="C645" s="267" t="s">
        <v>1269</v>
      </c>
      <c r="D645" s="549" t="s">
        <v>1147</v>
      </c>
      <c r="E645" s="429"/>
      <c r="F645" s="261"/>
      <c r="G645" s="261"/>
      <c r="H645" s="261"/>
      <c r="I645" s="261"/>
      <c r="J645" s="261"/>
    </row>
    <row r="646" spans="1:10" ht="33.75" customHeight="1" x14ac:dyDescent="0.2">
      <c r="A646" s="481">
        <v>1</v>
      </c>
      <c r="B646" s="611"/>
      <c r="C646" s="267" t="s">
        <v>1269</v>
      </c>
      <c r="D646" s="549" t="s">
        <v>1148</v>
      </c>
      <c r="E646" s="429"/>
      <c r="F646" s="261"/>
      <c r="G646" s="261"/>
      <c r="H646" s="261"/>
      <c r="I646" s="261"/>
      <c r="J646" s="261"/>
    </row>
    <row r="647" spans="1:10" ht="33.75" customHeight="1" x14ac:dyDescent="0.2">
      <c r="A647" s="481">
        <v>1</v>
      </c>
      <c r="B647" s="611"/>
      <c r="C647" s="267" t="s">
        <v>1253</v>
      </c>
      <c r="D647" s="549" t="s">
        <v>1108</v>
      </c>
      <c r="E647" s="429"/>
      <c r="F647" s="261"/>
      <c r="G647" s="261"/>
      <c r="H647" s="261"/>
      <c r="I647" s="261"/>
      <c r="J647" s="261"/>
    </row>
    <row r="648" spans="1:10" ht="33.75" customHeight="1" x14ac:dyDescent="0.2">
      <c r="A648" s="481">
        <v>1</v>
      </c>
      <c r="B648" s="611"/>
      <c r="C648" s="267" t="s">
        <v>1253</v>
      </c>
      <c r="D648" s="549" t="s">
        <v>1270</v>
      </c>
      <c r="E648" s="429"/>
      <c r="F648" s="261"/>
      <c r="G648" s="261"/>
      <c r="H648" s="261"/>
      <c r="I648" s="261"/>
      <c r="J648" s="261"/>
    </row>
    <row r="649" spans="1:10" ht="33.75" customHeight="1" x14ac:dyDescent="0.2">
      <c r="A649" s="481">
        <v>1</v>
      </c>
      <c r="B649" s="611"/>
      <c r="C649" s="267" t="s">
        <v>1276</v>
      </c>
      <c r="D649" s="549" t="s">
        <v>1271</v>
      </c>
      <c r="E649" s="429"/>
      <c r="F649" s="261"/>
      <c r="G649" s="261"/>
      <c r="H649" s="261"/>
      <c r="I649" s="261"/>
      <c r="J649" s="261"/>
    </row>
    <row r="650" spans="1:10" ht="33.75" customHeight="1" x14ac:dyDescent="0.2">
      <c r="A650" s="481"/>
      <c r="B650" s="611"/>
      <c r="C650" s="267" t="s">
        <v>1276</v>
      </c>
      <c r="D650" s="549" t="s">
        <v>1272</v>
      </c>
      <c r="E650" s="429"/>
      <c r="F650" s="261"/>
      <c r="G650" s="261"/>
      <c r="H650" s="261"/>
      <c r="I650" s="261"/>
      <c r="J650" s="261"/>
    </row>
    <row r="651" spans="1:10" ht="33.75" customHeight="1" x14ac:dyDescent="0.2">
      <c r="A651" s="481"/>
      <c r="B651" s="611"/>
      <c r="C651" s="267" t="s">
        <v>1276</v>
      </c>
      <c r="D651" s="549" t="s">
        <v>1273</v>
      </c>
      <c r="E651" s="429"/>
      <c r="F651" s="261"/>
      <c r="G651" s="261"/>
      <c r="H651" s="261"/>
      <c r="I651" s="261"/>
      <c r="J651" s="261"/>
    </row>
    <row r="652" spans="1:10" ht="33.75" customHeight="1" x14ac:dyDescent="0.2">
      <c r="A652" s="481"/>
      <c r="B652" s="611"/>
      <c r="C652" s="267" t="s">
        <v>1276</v>
      </c>
      <c r="D652" s="549" t="s">
        <v>1274</v>
      </c>
      <c r="E652" s="429"/>
      <c r="F652" s="261"/>
      <c r="G652" s="261"/>
      <c r="H652" s="261"/>
      <c r="I652" s="261"/>
      <c r="J652" s="261"/>
    </row>
    <row r="653" spans="1:10" ht="33.75" customHeight="1" x14ac:dyDescent="0.2">
      <c r="A653" s="481"/>
      <c r="B653" s="611"/>
      <c r="C653" s="267" t="s">
        <v>1276</v>
      </c>
      <c r="D653" s="549" t="s">
        <v>1262</v>
      </c>
      <c r="E653" s="429"/>
      <c r="F653" s="261"/>
      <c r="G653" s="261"/>
      <c r="H653" s="261"/>
      <c r="I653" s="261"/>
      <c r="J653" s="261"/>
    </row>
    <row r="654" spans="1:10" ht="33.75" customHeight="1" x14ac:dyDescent="0.2">
      <c r="A654" s="481"/>
      <c r="B654" s="611"/>
      <c r="C654" s="267" t="s">
        <v>1276</v>
      </c>
      <c r="D654" s="549" t="s">
        <v>1275</v>
      </c>
      <c r="E654" s="429"/>
      <c r="F654" s="261"/>
      <c r="G654" s="261"/>
      <c r="H654" s="261"/>
      <c r="I654" s="261"/>
      <c r="J654" s="261"/>
    </row>
    <row r="655" spans="1:10" ht="33.75" customHeight="1" x14ac:dyDescent="0.2">
      <c r="A655" s="307">
        <v>1</v>
      </c>
      <c r="B655" s="611"/>
      <c r="C655" s="267" t="s">
        <v>1278</v>
      </c>
      <c r="D655" s="549" t="s">
        <v>1060</v>
      </c>
      <c r="E655" s="138"/>
      <c r="F655" s="139"/>
      <c r="G655" s="259"/>
      <c r="H655" s="261"/>
      <c r="I655" s="139"/>
      <c r="J655" s="370"/>
    </row>
    <row r="656" spans="1:10" ht="33.75" customHeight="1" x14ac:dyDescent="0.2">
      <c r="A656" s="481">
        <v>1</v>
      </c>
      <c r="B656" s="611"/>
      <c r="C656" s="267" t="s">
        <v>1278</v>
      </c>
      <c r="D656" s="549" t="s">
        <v>1061</v>
      </c>
      <c r="E656" s="429"/>
      <c r="F656" s="261"/>
      <c r="G656" s="261"/>
      <c r="H656" s="261"/>
      <c r="I656" s="261"/>
      <c r="J656" s="261"/>
    </row>
    <row r="657" spans="1:10" ht="33.75" customHeight="1" x14ac:dyDescent="0.2">
      <c r="A657" s="481">
        <v>1</v>
      </c>
      <c r="B657" s="611"/>
      <c r="C657" s="267" t="s">
        <v>1278</v>
      </c>
      <c r="D657" s="549" t="s">
        <v>1062</v>
      </c>
      <c r="E657" s="429"/>
      <c r="F657" s="261"/>
      <c r="G657" s="261"/>
      <c r="H657" s="261"/>
      <c r="I657" s="261"/>
      <c r="J657" s="261"/>
    </row>
    <row r="658" spans="1:10" ht="33.75" customHeight="1" x14ac:dyDescent="0.2">
      <c r="A658" s="481">
        <v>1</v>
      </c>
      <c r="B658" s="611"/>
      <c r="C658" s="267" t="s">
        <v>1278</v>
      </c>
      <c r="D658" s="549" t="s">
        <v>1063</v>
      </c>
      <c r="E658" s="429"/>
      <c r="F658" s="261"/>
      <c r="G658" s="261"/>
      <c r="H658" s="261"/>
      <c r="I658" s="261"/>
      <c r="J658" s="261"/>
    </row>
    <row r="659" spans="1:10" ht="33.75" customHeight="1" x14ac:dyDescent="0.2">
      <c r="A659" s="481">
        <v>1</v>
      </c>
      <c r="B659" s="611"/>
      <c r="C659" s="267" t="s">
        <v>1047</v>
      </c>
      <c r="D659" s="549" t="s">
        <v>1055</v>
      </c>
      <c r="E659" s="429"/>
      <c r="F659" s="261"/>
      <c r="G659" s="261"/>
      <c r="H659" s="261"/>
      <c r="I659" s="261"/>
      <c r="J659" s="261"/>
    </row>
    <row r="660" spans="1:10" ht="33.75" customHeight="1" x14ac:dyDescent="0.2">
      <c r="A660" s="481">
        <v>1</v>
      </c>
      <c r="B660" s="611"/>
      <c r="C660" s="267" t="s">
        <v>1047</v>
      </c>
      <c r="D660" s="549" t="s">
        <v>1056</v>
      </c>
      <c r="E660" s="429"/>
      <c r="F660" s="261"/>
      <c r="G660" s="261"/>
      <c r="H660" s="261"/>
      <c r="I660" s="261"/>
      <c r="J660" s="261"/>
    </row>
    <row r="661" spans="1:10" ht="33.75" customHeight="1" x14ac:dyDescent="0.2">
      <c r="A661" s="481">
        <v>1</v>
      </c>
      <c r="B661" s="611"/>
      <c r="C661" s="267" t="s">
        <v>1047</v>
      </c>
      <c r="D661" s="549" t="s">
        <v>1057</v>
      </c>
      <c r="E661" s="429"/>
      <c r="F661" s="261"/>
      <c r="G661" s="261"/>
      <c r="H661" s="261"/>
      <c r="I661" s="261"/>
      <c r="J661" s="261"/>
    </row>
    <row r="662" spans="1:10" ht="33.75" customHeight="1" x14ac:dyDescent="0.2">
      <c r="A662" s="481">
        <v>1</v>
      </c>
      <c r="B662" s="611"/>
      <c r="C662" s="267" t="s">
        <v>1047</v>
      </c>
      <c r="D662" s="549" t="s">
        <v>1058</v>
      </c>
      <c r="E662" s="429"/>
      <c r="F662" s="261"/>
      <c r="G662" s="261"/>
      <c r="H662" s="261"/>
      <c r="I662" s="261"/>
      <c r="J662" s="261"/>
    </row>
    <row r="663" spans="1:10" ht="33.75" customHeight="1" x14ac:dyDescent="0.2">
      <c r="A663" s="481">
        <v>1</v>
      </c>
      <c r="B663" s="611"/>
      <c r="C663" s="267" t="s">
        <v>1047</v>
      </c>
      <c r="D663" s="549" t="s">
        <v>1064</v>
      </c>
      <c r="E663" s="429"/>
      <c r="F663" s="261"/>
      <c r="G663" s="261"/>
      <c r="H663" s="261"/>
      <c r="I663" s="261"/>
      <c r="J663" s="261"/>
    </row>
    <row r="664" spans="1:10" ht="33.75" customHeight="1" x14ac:dyDescent="0.2">
      <c r="A664" s="481">
        <v>2</v>
      </c>
      <c r="B664" s="611"/>
      <c r="C664" s="267" t="s">
        <v>1047</v>
      </c>
      <c r="D664" s="549" t="s">
        <v>1046</v>
      </c>
      <c r="E664" s="429"/>
      <c r="F664" s="261"/>
      <c r="G664" s="261"/>
      <c r="H664" s="261"/>
      <c r="I664" s="261"/>
      <c r="J664" s="261"/>
    </row>
    <row r="665" spans="1:10" ht="33.75" customHeight="1" x14ac:dyDescent="0.2">
      <c r="A665" s="481">
        <v>2</v>
      </c>
      <c r="B665" s="611"/>
      <c r="C665" s="267" t="s">
        <v>1047</v>
      </c>
      <c r="D665" s="549" t="s">
        <v>1048</v>
      </c>
      <c r="E665" s="429"/>
      <c r="F665" s="261"/>
      <c r="G665" s="261"/>
      <c r="H665" s="261"/>
      <c r="I665" s="261"/>
      <c r="J665" s="261"/>
    </row>
    <row r="666" spans="1:10" ht="33.75" customHeight="1" x14ac:dyDescent="0.2">
      <c r="A666" s="481">
        <v>2</v>
      </c>
      <c r="B666" s="611"/>
      <c r="C666" s="267" t="s">
        <v>1047</v>
      </c>
      <c r="D666" s="549" t="s">
        <v>1049</v>
      </c>
      <c r="E666" s="429"/>
      <c r="F666" s="261"/>
      <c r="G666" s="261"/>
      <c r="H666" s="261"/>
      <c r="I666" s="261"/>
      <c r="J666" s="261"/>
    </row>
    <row r="667" spans="1:10" ht="33.75" customHeight="1" x14ac:dyDescent="0.2">
      <c r="A667" s="481">
        <v>2</v>
      </c>
      <c r="B667" s="611"/>
      <c r="C667" s="267" t="s">
        <v>1047</v>
      </c>
      <c r="D667" s="549" t="s">
        <v>1050</v>
      </c>
      <c r="E667" s="429"/>
      <c r="F667" s="261"/>
      <c r="G667" s="261"/>
      <c r="H667" s="261"/>
      <c r="I667" s="261"/>
      <c r="J667" s="261"/>
    </row>
    <row r="668" spans="1:10" ht="33.75" customHeight="1" x14ac:dyDescent="0.2">
      <c r="A668" s="481">
        <v>2</v>
      </c>
      <c r="B668" s="611"/>
      <c r="C668" s="267" t="s">
        <v>1047</v>
      </c>
      <c r="D668" s="549" t="s">
        <v>1051</v>
      </c>
      <c r="E668" s="429"/>
      <c r="F668" s="261"/>
      <c r="G668" s="261"/>
      <c r="H668" s="261"/>
      <c r="I668" s="261"/>
      <c r="J668" s="261"/>
    </row>
    <row r="669" spans="1:10" ht="33.75" customHeight="1" x14ac:dyDescent="0.2">
      <c r="A669" s="481">
        <v>2</v>
      </c>
      <c r="B669" s="611"/>
      <c r="C669" s="267" t="s">
        <v>1047</v>
      </c>
      <c r="D669" s="549" t="s">
        <v>1054</v>
      </c>
      <c r="E669" s="429"/>
      <c r="F669" s="261"/>
      <c r="G669" s="261"/>
      <c r="H669" s="261"/>
      <c r="I669" s="261"/>
      <c r="J669" s="261"/>
    </row>
    <row r="670" spans="1:10" ht="33.75" customHeight="1" x14ac:dyDescent="0.2">
      <c r="A670" s="481">
        <v>2</v>
      </c>
      <c r="B670" s="611"/>
      <c r="C670" s="267" t="s">
        <v>1047</v>
      </c>
      <c r="D670" s="549" t="s">
        <v>1059</v>
      </c>
      <c r="E670" s="429"/>
      <c r="F670" s="261"/>
      <c r="G670" s="261"/>
      <c r="H670" s="261"/>
      <c r="I670" s="261"/>
      <c r="J670" s="261"/>
    </row>
    <row r="671" spans="1:10" ht="33.75" customHeight="1" x14ac:dyDescent="0.2">
      <c r="A671" s="481">
        <v>3</v>
      </c>
      <c r="B671" s="611"/>
      <c r="C671" s="267" t="s">
        <v>1047</v>
      </c>
      <c r="D671" s="549" t="s">
        <v>1052</v>
      </c>
      <c r="E671" s="429"/>
      <c r="F671" s="261"/>
      <c r="G671" s="261"/>
      <c r="H671" s="261"/>
      <c r="I671" s="261"/>
      <c r="J671" s="261"/>
    </row>
    <row r="672" spans="1:10" ht="33.75" customHeight="1" x14ac:dyDescent="0.2">
      <c r="A672" s="481">
        <v>3</v>
      </c>
      <c r="B672" s="612"/>
      <c r="C672" s="267" t="s">
        <v>1047</v>
      </c>
      <c r="D672" s="549" t="s">
        <v>1053</v>
      </c>
      <c r="E672" s="429"/>
      <c r="F672" s="261"/>
      <c r="G672" s="261"/>
      <c r="H672" s="261"/>
      <c r="I672" s="261"/>
      <c r="J672" s="261"/>
    </row>
    <row r="673" spans="1:10" x14ac:dyDescent="0.2">
      <c r="A673" s="557"/>
      <c r="B673" s="301"/>
      <c r="C673" s="551" t="s">
        <v>1325</v>
      </c>
      <c r="D673" s="577"/>
      <c r="E673" s="431" t="s">
        <v>350</v>
      </c>
      <c r="F673" s="432">
        <f>SUM(F619:F672)</f>
        <v>400000</v>
      </c>
      <c r="G673" s="432">
        <f>SUM(G619:G672)</f>
        <v>0</v>
      </c>
      <c r="H673" s="432">
        <f>SUM(H619:H672)</f>
        <v>400000</v>
      </c>
      <c r="I673" s="432">
        <f>SUM(I619:I672)</f>
        <v>0</v>
      </c>
      <c r="J673" s="430"/>
    </row>
    <row r="675" spans="1:10" s="68" customFormat="1" ht="12.75" customHeight="1" x14ac:dyDescent="0.2">
      <c r="A675" s="747" t="s">
        <v>37</v>
      </c>
      <c r="B675" s="783" t="s">
        <v>38</v>
      </c>
      <c r="C675" s="783" t="s">
        <v>39</v>
      </c>
      <c r="D675" s="756" t="s">
        <v>341</v>
      </c>
      <c r="E675" s="758"/>
      <c r="F675" s="756" t="s">
        <v>41</v>
      </c>
      <c r="G675" s="757"/>
      <c r="H675" s="757"/>
      <c r="I675" s="758"/>
      <c r="J675" s="783" t="s">
        <v>42</v>
      </c>
    </row>
    <row r="676" spans="1:10" s="68" customFormat="1" ht="11.25" customHeight="1" x14ac:dyDescent="0.2">
      <c r="A676" s="747"/>
      <c r="B676" s="784"/>
      <c r="C676" s="784"/>
      <c r="D676" s="608" t="s">
        <v>341</v>
      </c>
      <c r="E676" s="402" t="s">
        <v>342</v>
      </c>
      <c r="F676" s="11" t="s">
        <v>92</v>
      </c>
      <c r="G676" s="410"/>
      <c r="H676" s="13"/>
      <c r="I676" s="12"/>
      <c r="J676" s="784"/>
    </row>
    <row r="677" spans="1:10" s="68" customFormat="1" ht="11.25" x14ac:dyDescent="0.2">
      <c r="A677" s="747"/>
      <c r="B677" s="785"/>
      <c r="C677" s="785"/>
      <c r="D677" s="609"/>
      <c r="E677" s="411"/>
      <c r="F677" s="11"/>
      <c r="G677" s="11" t="s">
        <v>2</v>
      </c>
      <c r="H677" s="11" t="s">
        <v>4</v>
      </c>
      <c r="I677" s="11" t="s">
        <v>5</v>
      </c>
      <c r="J677" s="785"/>
    </row>
    <row r="678" spans="1:10" ht="22.5" x14ac:dyDescent="0.2">
      <c r="A678" s="560"/>
      <c r="B678" s="613" t="s">
        <v>1314</v>
      </c>
      <c r="C678" s="267" t="s">
        <v>1280</v>
      </c>
      <c r="D678" s="240" t="s">
        <v>1281</v>
      </c>
      <c r="E678" s="549" t="s">
        <v>1282</v>
      </c>
      <c r="F678" s="293"/>
      <c r="G678" s="293"/>
      <c r="H678" s="293"/>
      <c r="I678" s="293"/>
      <c r="J678" s="293"/>
    </row>
    <row r="679" spans="1:10" ht="33.75" x14ac:dyDescent="0.2">
      <c r="A679" s="560"/>
      <c r="B679" s="614"/>
      <c r="C679" s="267" t="s">
        <v>1280</v>
      </c>
      <c r="D679" s="240" t="s">
        <v>1283</v>
      </c>
      <c r="E679" s="549"/>
      <c r="F679" s="293"/>
      <c r="G679" s="293"/>
      <c r="H679" s="293"/>
      <c r="I679" s="293"/>
      <c r="J679" s="293"/>
    </row>
    <row r="680" spans="1:10" ht="22.5" x14ac:dyDescent="0.2">
      <c r="A680" s="560"/>
      <c r="B680" s="614"/>
      <c r="C680" s="267" t="s">
        <v>1280</v>
      </c>
      <c r="D680" s="240" t="s">
        <v>1284</v>
      </c>
      <c r="E680" s="549"/>
      <c r="F680" s="293"/>
      <c r="G680" s="293"/>
      <c r="H680" s="293"/>
      <c r="I680" s="293"/>
      <c r="J680" s="293"/>
    </row>
    <row r="681" spans="1:10" ht="22.5" customHeight="1" x14ac:dyDescent="0.2">
      <c r="A681" s="560"/>
      <c r="B681" s="614"/>
      <c r="C681" s="267" t="s">
        <v>1280</v>
      </c>
      <c r="D681" s="240" t="s">
        <v>1285</v>
      </c>
      <c r="E681" s="549" t="s">
        <v>1288</v>
      </c>
      <c r="F681" s="293"/>
      <c r="G681" s="293"/>
      <c r="H681" s="293"/>
      <c r="I681" s="293"/>
      <c r="J681" s="293"/>
    </row>
    <row r="682" spans="1:10" ht="22.5" customHeight="1" x14ac:dyDescent="0.2">
      <c r="A682" s="560"/>
      <c r="B682" s="614"/>
      <c r="C682" s="267" t="s">
        <v>1280</v>
      </c>
      <c r="D682" s="240" t="s">
        <v>1286</v>
      </c>
      <c r="E682" s="549" t="s">
        <v>1289</v>
      </c>
      <c r="F682" s="293"/>
      <c r="G682" s="293"/>
      <c r="H682" s="293"/>
      <c r="I682" s="293"/>
      <c r="J682" s="293"/>
    </row>
    <row r="683" spans="1:10" ht="22.5" customHeight="1" x14ac:dyDescent="0.2">
      <c r="A683" s="560"/>
      <c r="B683" s="614"/>
      <c r="C683" s="267" t="s">
        <v>1280</v>
      </c>
      <c r="D683" s="240" t="s">
        <v>1287</v>
      </c>
      <c r="E683" s="549" t="s">
        <v>1289</v>
      </c>
      <c r="F683" s="293"/>
      <c r="G683" s="293"/>
      <c r="H683" s="293"/>
      <c r="I683" s="293"/>
      <c r="J683" s="293"/>
    </row>
    <row r="684" spans="1:10" ht="22.5" x14ac:dyDescent="0.2">
      <c r="A684" s="560"/>
      <c r="B684" s="614"/>
      <c r="C684" s="267" t="s">
        <v>1291</v>
      </c>
      <c r="D684" s="240" t="s">
        <v>1330</v>
      </c>
      <c r="E684" s="549" t="s">
        <v>1290</v>
      </c>
      <c r="F684" s="293"/>
      <c r="G684" s="293"/>
      <c r="H684" s="293"/>
      <c r="I684" s="293"/>
      <c r="J684" s="293"/>
    </row>
    <row r="685" spans="1:10" ht="22.5" x14ac:dyDescent="0.2">
      <c r="A685" s="560"/>
      <c r="B685" s="614"/>
      <c r="C685" s="267" t="s">
        <v>1291</v>
      </c>
      <c r="D685" s="240" t="s">
        <v>1331</v>
      </c>
      <c r="E685" s="549" t="s">
        <v>1288</v>
      </c>
      <c r="F685" s="293"/>
      <c r="G685" s="293"/>
      <c r="H685" s="293"/>
      <c r="I685" s="293"/>
      <c r="J685" s="293"/>
    </row>
    <row r="686" spans="1:10" ht="22.5" x14ac:dyDescent="0.2">
      <c r="A686" s="560"/>
      <c r="B686" s="614"/>
      <c r="C686" s="267" t="s">
        <v>1291</v>
      </c>
      <c r="D686" s="240" t="s">
        <v>1332</v>
      </c>
      <c r="E686" s="549" t="s">
        <v>1292</v>
      </c>
      <c r="F686" s="293"/>
      <c r="G686" s="293"/>
      <c r="H686" s="293"/>
      <c r="I686" s="293"/>
      <c r="J686" s="293"/>
    </row>
    <row r="687" spans="1:10" ht="45" x14ac:dyDescent="0.2">
      <c r="A687" s="560"/>
      <c r="B687" s="614"/>
      <c r="C687" s="267" t="s">
        <v>1291</v>
      </c>
      <c r="D687" s="240" t="s">
        <v>1328</v>
      </c>
      <c r="E687" s="549" t="s">
        <v>1292</v>
      </c>
      <c r="F687" s="293"/>
      <c r="G687" s="293"/>
      <c r="H687" s="293"/>
      <c r="I687" s="293"/>
      <c r="J687" s="293"/>
    </row>
    <row r="688" spans="1:10" ht="22.5" x14ac:dyDescent="0.2">
      <c r="A688" s="560"/>
      <c r="B688" s="614"/>
      <c r="C688" s="267" t="s">
        <v>1291</v>
      </c>
      <c r="D688" s="240" t="s">
        <v>1329</v>
      </c>
      <c r="E688" s="549" t="s">
        <v>1293</v>
      </c>
      <c r="F688" s="293"/>
      <c r="G688" s="293"/>
      <c r="H688" s="293"/>
      <c r="I688" s="293"/>
      <c r="J688" s="293"/>
    </row>
    <row r="689" spans="1:10" ht="22.5" x14ac:dyDescent="0.2">
      <c r="A689" s="560"/>
      <c r="B689" s="614"/>
      <c r="C689" s="267" t="s">
        <v>1291</v>
      </c>
      <c r="D689" s="240" t="s">
        <v>1309</v>
      </c>
      <c r="E689" s="549" t="s">
        <v>1294</v>
      </c>
      <c r="F689" s="293"/>
      <c r="G689" s="293"/>
      <c r="H689" s="293"/>
      <c r="I689" s="293"/>
      <c r="J689" s="293"/>
    </row>
    <row r="690" spans="1:10" ht="22.5" x14ac:dyDescent="0.2">
      <c r="A690" s="560"/>
      <c r="B690" s="614"/>
      <c r="C690" s="267" t="s">
        <v>1295</v>
      </c>
      <c r="D690" s="240" t="s">
        <v>1330</v>
      </c>
      <c r="E690" s="549"/>
      <c r="F690" s="293"/>
      <c r="G690" s="293"/>
      <c r="H690" s="293"/>
      <c r="I690" s="293"/>
      <c r="J690" s="293"/>
    </row>
    <row r="691" spans="1:10" ht="22.5" x14ac:dyDescent="0.2">
      <c r="A691" s="560"/>
      <c r="B691" s="614"/>
      <c r="C691" s="267" t="s">
        <v>1295</v>
      </c>
      <c r="D691" s="240" t="s">
        <v>1332</v>
      </c>
      <c r="E691" s="549"/>
      <c r="F691" s="293"/>
      <c r="G691" s="293"/>
      <c r="H691" s="293"/>
      <c r="I691" s="293"/>
      <c r="J691" s="293"/>
    </row>
    <row r="692" spans="1:10" ht="22.5" x14ac:dyDescent="0.2">
      <c r="A692" s="560"/>
      <c r="B692" s="614"/>
      <c r="C692" s="267" t="s">
        <v>1295</v>
      </c>
      <c r="D692" s="240" t="s">
        <v>1284</v>
      </c>
      <c r="E692" s="549" t="s">
        <v>1298</v>
      </c>
      <c r="F692" s="293"/>
      <c r="G692" s="293"/>
      <c r="H692" s="293"/>
      <c r="I692" s="293"/>
      <c r="J692" s="293"/>
    </row>
    <row r="693" spans="1:10" ht="22.5" customHeight="1" x14ac:dyDescent="0.2">
      <c r="A693" s="560"/>
      <c r="B693" s="614"/>
      <c r="C693" s="267" t="s">
        <v>1295</v>
      </c>
      <c r="D693" s="240" t="s">
        <v>1285</v>
      </c>
      <c r="E693" s="549" t="s">
        <v>1299</v>
      </c>
      <c r="F693" s="293"/>
      <c r="G693" s="293"/>
      <c r="H693" s="293"/>
      <c r="I693" s="293"/>
      <c r="J693" s="293"/>
    </row>
    <row r="694" spans="1:10" ht="22.5" customHeight="1" x14ac:dyDescent="0.2">
      <c r="A694" s="560"/>
      <c r="B694" s="614"/>
      <c r="C694" s="267" t="s">
        <v>1295</v>
      </c>
      <c r="D694" s="240" t="s">
        <v>1296</v>
      </c>
      <c r="E694" s="549" t="s">
        <v>1300</v>
      </c>
      <c r="F694" s="293"/>
      <c r="G694" s="293"/>
      <c r="H694" s="293"/>
      <c r="I694" s="293"/>
      <c r="J694" s="293"/>
    </row>
    <row r="695" spans="1:10" ht="22.5" customHeight="1" x14ac:dyDescent="0.2">
      <c r="A695" s="560"/>
      <c r="B695" s="614"/>
      <c r="C695" s="267" t="s">
        <v>1295</v>
      </c>
      <c r="D695" s="240" t="s">
        <v>1297</v>
      </c>
      <c r="E695" s="549" t="s">
        <v>1290</v>
      </c>
      <c r="F695" s="293"/>
      <c r="G695" s="293"/>
      <c r="H695" s="293"/>
      <c r="I695" s="293"/>
      <c r="J695" s="293"/>
    </row>
    <row r="696" spans="1:10" ht="22.5" x14ac:dyDescent="0.2">
      <c r="A696" s="560"/>
      <c r="B696" s="614"/>
      <c r="C696" s="267" t="s">
        <v>137</v>
      </c>
      <c r="D696" s="240" t="s">
        <v>1330</v>
      </c>
      <c r="E696" s="549" t="s">
        <v>1288</v>
      </c>
      <c r="F696" s="293"/>
      <c r="G696" s="293"/>
      <c r="H696" s="293"/>
      <c r="I696" s="293"/>
      <c r="J696" s="293"/>
    </row>
    <row r="697" spans="1:10" ht="22.5" x14ac:dyDescent="0.2">
      <c r="A697" s="560"/>
      <c r="B697" s="614"/>
      <c r="C697" s="267" t="s">
        <v>137</v>
      </c>
      <c r="D697" s="240" t="s">
        <v>1332</v>
      </c>
      <c r="E697" s="549" t="s">
        <v>1288</v>
      </c>
      <c r="F697" s="293"/>
      <c r="G697" s="293"/>
      <c r="H697" s="293"/>
      <c r="I697" s="293"/>
      <c r="J697" s="293"/>
    </row>
    <row r="698" spans="1:10" ht="22.5" customHeight="1" x14ac:dyDescent="0.2">
      <c r="A698" s="560"/>
      <c r="B698" s="614"/>
      <c r="C698" s="267" t="s">
        <v>137</v>
      </c>
      <c r="D698" s="240" t="s">
        <v>1333</v>
      </c>
      <c r="E698" s="549" t="s">
        <v>1292</v>
      </c>
      <c r="F698" s="293"/>
      <c r="G698" s="293"/>
      <c r="H698" s="293"/>
      <c r="I698" s="293"/>
      <c r="J698" s="293"/>
    </row>
    <row r="699" spans="1:10" ht="22.5" x14ac:dyDescent="0.2">
      <c r="A699" s="560"/>
      <c r="B699" s="614"/>
      <c r="C699" s="267" t="s">
        <v>137</v>
      </c>
      <c r="D699" s="240" t="s">
        <v>1334</v>
      </c>
      <c r="E699" s="549" t="s">
        <v>1292</v>
      </c>
      <c r="F699" s="293"/>
      <c r="G699" s="293"/>
      <c r="H699" s="293"/>
      <c r="I699" s="293"/>
      <c r="J699" s="293"/>
    </row>
    <row r="700" spans="1:10" ht="22.5" customHeight="1" x14ac:dyDescent="0.2">
      <c r="A700" s="560"/>
      <c r="B700" s="614"/>
      <c r="C700" s="267" t="s">
        <v>137</v>
      </c>
      <c r="D700" s="240" t="s">
        <v>1286</v>
      </c>
      <c r="E700" s="549" t="s">
        <v>1292</v>
      </c>
      <c r="F700" s="293"/>
      <c r="G700" s="293"/>
      <c r="H700" s="293"/>
      <c r="I700" s="293"/>
      <c r="J700" s="293"/>
    </row>
    <row r="701" spans="1:10" ht="22.5" customHeight="1" x14ac:dyDescent="0.2">
      <c r="A701" s="560"/>
      <c r="B701" s="614"/>
      <c r="C701" s="267" t="s">
        <v>137</v>
      </c>
      <c r="D701" s="240" t="s">
        <v>1301</v>
      </c>
      <c r="E701" s="549" t="s">
        <v>1290</v>
      </c>
      <c r="F701" s="293"/>
      <c r="G701" s="293"/>
      <c r="H701" s="293"/>
      <c r="I701" s="293"/>
      <c r="J701" s="293"/>
    </row>
    <row r="702" spans="1:10" ht="22.5" x14ac:dyDescent="0.2">
      <c r="A702" s="560"/>
      <c r="B702" s="614"/>
      <c r="C702" s="267" t="s">
        <v>137</v>
      </c>
      <c r="D702" s="240" t="s">
        <v>1302</v>
      </c>
      <c r="E702" s="549"/>
      <c r="F702" s="293"/>
      <c r="G702" s="293"/>
      <c r="H702" s="293"/>
      <c r="I702" s="293"/>
      <c r="J702" s="293"/>
    </row>
    <row r="703" spans="1:10" ht="22.5" customHeight="1" x14ac:dyDescent="0.2">
      <c r="A703" s="560"/>
      <c r="B703" s="614"/>
      <c r="C703" s="267" t="s">
        <v>137</v>
      </c>
      <c r="D703" s="240" t="s">
        <v>1285</v>
      </c>
      <c r="E703" s="549" t="s">
        <v>1303</v>
      </c>
      <c r="F703" s="293"/>
      <c r="G703" s="293"/>
      <c r="H703" s="293"/>
      <c r="I703" s="293"/>
      <c r="J703" s="293"/>
    </row>
    <row r="704" spans="1:10" ht="22.5" customHeight="1" x14ac:dyDescent="0.2">
      <c r="A704" s="560"/>
      <c r="B704" s="614"/>
      <c r="C704" s="267" t="s">
        <v>1304</v>
      </c>
      <c r="D704" s="240" t="s">
        <v>1305</v>
      </c>
      <c r="E704" s="549" t="s">
        <v>1282</v>
      </c>
      <c r="F704" s="293"/>
      <c r="G704" s="293"/>
      <c r="H704" s="293"/>
      <c r="I704" s="293"/>
      <c r="J704" s="293"/>
    </row>
    <row r="705" spans="1:10" ht="22.5" x14ac:dyDescent="0.2">
      <c r="A705" s="560"/>
      <c r="B705" s="614"/>
      <c r="C705" s="267" t="s">
        <v>1304</v>
      </c>
      <c r="D705" s="240" t="s">
        <v>1306</v>
      </c>
      <c r="E705" s="549" t="s">
        <v>1310</v>
      </c>
      <c r="F705" s="293"/>
      <c r="G705" s="293"/>
      <c r="H705" s="293"/>
      <c r="I705" s="293"/>
      <c r="J705" s="293"/>
    </row>
    <row r="706" spans="1:10" ht="22.5" customHeight="1" x14ac:dyDescent="0.2">
      <c r="A706" s="560"/>
      <c r="B706" s="614"/>
      <c r="C706" s="267" t="s">
        <v>1304</v>
      </c>
      <c r="D706" s="240" t="s">
        <v>1307</v>
      </c>
      <c r="E706" s="549" t="s">
        <v>1311</v>
      </c>
      <c r="F706" s="293"/>
      <c r="G706" s="293"/>
      <c r="H706" s="293"/>
      <c r="I706" s="293"/>
      <c r="J706" s="293"/>
    </row>
    <row r="707" spans="1:10" ht="22.5" customHeight="1" x14ac:dyDescent="0.2">
      <c r="A707" s="560"/>
      <c r="B707" s="614"/>
      <c r="C707" s="267" t="s">
        <v>1304</v>
      </c>
      <c r="D707" s="240" t="s">
        <v>1308</v>
      </c>
      <c r="E707" s="549" t="s">
        <v>1312</v>
      </c>
      <c r="F707" s="293"/>
      <c r="G707" s="293"/>
      <c r="H707" s="293"/>
      <c r="I707" s="293"/>
      <c r="J707" s="293"/>
    </row>
    <row r="708" spans="1:10" ht="22.5" customHeight="1" x14ac:dyDescent="0.2">
      <c r="A708" s="543"/>
      <c r="B708" s="614"/>
      <c r="C708" s="375" t="s">
        <v>1304</v>
      </c>
      <c r="D708" s="376" t="s">
        <v>1309</v>
      </c>
      <c r="E708" s="550" t="s">
        <v>1313</v>
      </c>
      <c r="F708" s="561"/>
      <c r="G708" s="561"/>
      <c r="H708" s="561"/>
      <c r="I708" s="561"/>
      <c r="J708" s="561"/>
    </row>
    <row r="709" spans="1:10" ht="22.5" x14ac:dyDescent="0.2">
      <c r="A709" s="559"/>
      <c r="B709" s="614"/>
      <c r="C709" s="559" t="s">
        <v>1316</v>
      </c>
      <c r="D709" s="562" t="s">
        <v>1335</v>
      </c>
      <c r="E709" s="135"/>
      <c r="F709" s="293"/>
      <c r="G709" s="293"/>
      <c r="H709" s="293"/>
      <c r="I709" s="293"/>
      <c r="J709" s="293"/>
    </row>
    <row r="710" spans="1:10" ht="22.5" x14ac:dyDescent="0.2">
      <c r="A710" s="559">
        <v>1</v>
      </c>
      <c r="B710" s="614"/>
      <c r="C710" s="559" t="s">
        <v>1315</v>
      </c>
      <c r="D710" s="562" t="s">
        <v>1336</v>
      </c>
      <c r="E710" s="135"/>
      <c r="F710" s="293"/>
      <c r="G710" s="293"/>
      <c r="H710" s="293"/>
      <c r="I710" s="293"/>
      <c r="J710" s="293"/>
    </row>
    <row r="711" spans="1:10" ht="22.5" x14ac:dyDescent="0.2">
      <c r="A711" s="559">
        <v>1</v>
      </c>
      <c r="B711" s="614"/>
      <c r="C711" s="559" t="s">
        <v>1316</v>
      </c>
      <c r="D711" s="562" t="s">
        <v>1341</v>
      </c>
      <c r="E711" s="135"/>
      <c r="F711" s="293"/>
      <c r="G711" s="293"/>
      <c r="H711" s="293"/>
      <c r="I711" s="293"/>
      <c r="J711" s="293"/>
    </row>
    <row r="712" spans="1:10" ht="22.5" x14ac:dyDescent="0.2">
      <c r="A712" s="559">
        <v>1</v>
      </c>
      <c r="B712" s="614"/>
      <c r="C712" s="559" t="s">
        <v>1317</v>
      </c>
      <c r="D712" s="562" t="s">
        <v>1337</v>
      </c>
      <c r="E712" s="135"/>
      <c r="F712" s="293"/>
      <c r="G712" s="293"/>
      <c r="H712" s="293"/>
      <c r="I712" s="293"/>
      <c r="J712" s="293"/>
    </row>
    <row r="713" spans="1:10" ht="22.5" x14ac:dyDescent="0.2">
      <c r="A713" s="563">
        <v>1</v>
      </c>
      <c r="B713" s="614"/>
      <c r="C713" s="559" t="s">
        <v>1338</v>
      </c>
      <c r="D713" s="562" t="s">
        <v>1337</v>
      </c>
      <c r="E713" s="135"/>
      <c r="F713" s="293"/>
      <c r="G713" s="293"/>
      <c r="H713" s="293"/>
      <c r="I713" s="293"/>
      <c r="J713" s="293"/>
    </row>
    <row r="714" spans="1:10" ht="22.5" x14ac:dyDescent="0.2">
      <c r="A714" s="559">
        <v>2</v>
      </c>
      <c r="B714" s="614"/>
      <c r="C714" s="559" t="s">
        <v>1315</v>
      </c>
      <c r="D714" s="562" t="s">
        <v>1342</v>
      </c>
      <c r="E714" s="135"/>
      <c r="F714" s="293"/>
      <c r="G714" s="293"/>
      <c r="H714" s="293"/>
      <c r="I714" s="293"/>
      <c r="J714" s="293"/>
    </row>
    <row r="715" spans="1:10" ht="22.5" x14ac:dyDescent="0.2">
      <c r="A715" s="564">
        <v>2</v>
      </c>
      <c r="B715" s="614"/>
      <c r="C715" s="559" t="s">
        <v>1315</v>
      </c>
      <c r="D715" s="562" t="s">
        <v>1335</v>
      </c>
      <c r="E715" s="135"/>
      <c r="F715" s="293"/>
      <c r="G715" s="293"/>
      <c r="H715" s="293"/>
      <c r="I715" s="293"/>
      <c r="J715" s="293"/>
    </row>
    <row r="716" spans="1:10" ht="22.5" x14ac:dyDescent="0.2">
      <c r="A716" s="564">
        <v>2</v>
      </c>
      <c r="B716" s="614"/>
      <c r="C716" s="559" t="s">
        <v>1318</v>
      </c>
      <c r="D716" s="562" t="s">
        <v>1337</v>
      </c>
      <c r="E716" s="135"/>
      <c r="F716" s="293"/>
      <c r="G716" s="293"/>
      <c r="H716" s="293"/>
      <c r="I716" s="293"/>
      <c r="J716" s="293"/>
    </row>
    <row r="717" spans="1:10" ht="22.5" x14ac:dyDescent="0.2">
      <c r="A717" s="559">
        <v>2</v>
      </c>
      <c r="B717" s="614"/>
      <c r="C717" s="559" t="s">
        <v>1316</v>
      </c>
      <c r="D717" s="562" t="s">
        <v>1337</v>
      </c>
      <c r="E717" s="135"/>
      <c r="F717" s="293"/>
      <c r="G717" s="293"/>
      <c r="H717" s="293"/>
      <c r="I717" s="293"/>
      <c r="J717" s="293"/>
    </row>
    <row r="718" spans="1:10" ht="22.5" customHeight="1" x14ac:dyDescent="0.2">
      <c r="A718" s="559">
        <v>3</v>
      </c>
      <c r="B718" s="615"/>
      <c r="C718" s="559" t="s">
        <v>1339</v>
      </c>
      <c r="D718" s="562" t="s">
        <v>1340</v>
      </c>
      <c r="E718" s="135"/>
      <c r="F718" s="293"/>
      <c r="G718" s="293"/>
      <c r="H718" s="293"/>
      <c r="I718" s="293"/>
      <c r="J718" s="293"/>
    </row>
    <row r="719" spans="1:10" x14ac:dyDescent="0.2">
      <c r="A719" s="557"/>
      <c r="B719" s="301"/>
      <c r="C719" s="551" t="s">
        <v>1314</v>
      </c>
      <c r="D719" s="577"/>
      <c r="E719" s="431" t="s">
        <v>350</v>
      </c>
      <c r="F719" s="432">
        <f>SUM(F678:F718)</f>
        <v>0</v>
      </c>
      <c r="G719" s="432">
        <f>SUM(G678:G718)</f>
        <v>0</v>
      </c>
      <c r="H719" s="432">
        <f>SUM(H678:H718)</f>
        <v>0</v>
      </c>
      <c r="I719" s="432">
        <f>SUM(I678:I718)</f>
        <v>0</v>
      </c>
      <c r="J719" s="430"/>
    </row>
    <row r="720" spans="1:10" x14ac:dyDescent="0.2">
      <c r="A720"/>
      <c r="C720"/>
      <c r="E720"/>
    </row>
    <row r="721" spans="1:10" x14ac:dyDescent="0.2">
      <c r="A721"/>
      <c r="C721"/>
      <c r="E721"/>
    </row>
    <row r="722" spans="1:10" s="68" customFormat="1" ht="12.75" customHeight="1" x14ac:dyDescent="0.2">
      <c r="A722" s="747" t="s">
        <v>37</v>
      </c>
      <c r="B722" s="783" t="s">
        <v>38</v>
      </c>
      <c r="C722" s="783" t="s">
        <v>39</v>
      </c>
      <c r="D722" s="756" t="s">
        <v>341</v>
      </c>
      <c r="E722" s="758"/>
      <c r="F722" s="756" t="s">
        <v>41</v>
      </c>
      <c r="G722" s="757"/>
      <c r="H722" s="757"/>
      <c r="I722" s="758"/>
      <c r="J722" s="783" t="s">
        <v>42</v>
      </c>
    </row>
    <row r="723" spans="1:10" s="68" customFormat="1" ht="11.25" customHeight="1" x14ac:dyDescent="0.2">
      <c r="A723" s="747"/>
      <c r="B723" s="784"/>
      <c r="C723" s="784"/>
      <c r="D723" s="608" t="s">
        <v>341</v>
      </c>
      <c r="E723" s="402" t="s">
        <v>342</v>
      </c>
      <c r="F723" s="11" t="s">
        <v>92</v>
      </c>
      <c r="G723" s="410"/>
      <c r="H723" s="13"/>
      <c r="I723" s="12"/>
      <c r="J723" s="784"/>
    </row>
    <row r="724" spans="1:10" s="68" customFormat="1" ht="11.25" x14ac:dyDescent="0.2">
      <c r="A724" s="747"/>
      <c r="B724" s="785"/>
      <c r="C724" s="785"/>
      <c r="D724" s="609"/>
      <c r="E724" s="411"/>
      <c r="F724" s="11"/>
      <c r="G724" s="11" t="s">
        <v>2</v>
      </c>
      <c r="H724" s="11" t="s">
        <v>4</v>
      </c>
      <c r="I724" s="11" t="s">
        <v>5</v>
      </c>
      <c r="J724" s="785"/>
    </row>
    <row r="725" spans="1:10" ht="22.5" x14ac:dyDescent="0.2">
      <c r="A725" s="481"/>
      <c r="B725" s="824" t="s">
        <v>1365</v>
      </c>
      <c r="C725" s="307" t="s">
        <v>1142</v>
      </c>
      <c r="D725" s="134" t="s">
        <v>1141</v>
      </c>
      <c r="E725" s="429"/>
      <c r="F725" s="617"/>
      <c r="G725" s="617"/>
      <c r="H725" s="617"/>
      <c r="I725" s="617"/>
      <c r="J725" s="617"/>
    </row>
    <row r="726" spans="1:10" ht="22.5" x14ac:dyDescent="0.2">
      <c r="A726" s="481"/>
      <c r="B726" s="825"/>
      <c r="C726" s="307" t="s">
        <v>1142</v>
      </c>
      <c r="D726" s="134" t="s">
        <v>1143</v>
      </c>
      <c r="E726" s="429"/>
      <c r="F726" s="617"/>
      <c r="G726" s="617"/>
      <c r="H726" s="617"/>
      <c r="I726" s="617"/>
      <c r="J726" s="617"/>
    </row>
    <row r="727" spans="1:10" ht="22.5" x14ac:dyDescent="0.2">
      <c r="A727" s="481"/>
      <c r="B727" s="825"/>
      <c r="C727" s="307" t="s">
        <v>1142</v>
      </c>
      <c r="D727" s="134" t="s">
        <v>1144</v>
      </c>
      <c r="E727" s="429"/>
      <c r="F727" s="617"/>
      <c r="G727" s="617"/>
      <c r="H727" s="617"/>
      <c r="I727" s="617"/>
      <c r="J727" s="617"/>
    </row>
    <row r="728" spans="1:10" ht="22.5" x14ac:dyDescent="0.2">
      <c r="A728" s="481"/>
      <c r="B728" s="825"/>
      <c r="C728" s="307" t="s">
        <v>1142</v>
      </c>
      <c r="D728" s="134" t="s">
        <v>1145</v>
      </c>
      <c r="E728" s="429"/>
      <c r="F728" s="617"/>
      <c r="G728" s="617"/>
      <c r="H728" s="617"/>
      <c r="I728" s="617"/>
      <c r="J728" s="617"/>
    </row>
    <row r="729" spans="1:10" ht="22.5" x14ac:dyDescent="0.2">
      <c r="A729" s="481">
        <v>1</v>
      </c>
      <c r="B729" s="825"/>
      <c r="C729" s="307" t="s">
        <v>1142</v>
      </c>
      <c r="D729" s="134" t="s">
        <v>1146</v>
      </c>
      <c r="E729" s="429"/>
      <c r="F729" s="617"/>
      <c r="G729" s="617"/>
      <c r="H729" s="617"/>
      <c r="I729" s="617"/>
      <c r="J729" s="617"/>
    </row>
    <row r="730" spans="1:10" ht="22.5" x14ac:dyDescent="0.2">
      <c r="A730" s="481">
        <v>1</v>
      </c>
      <c r="B730" s="825"/>
      <c r="C730" s="307" t="s">
        <v>1142</v>
      </c>
      <c r="D730" s="134" t="s">
        <v>1147</v>
      </c>
      <c r="E730" s="429"/>
      <c r="F730" s="617"/>
      <c r="G730" s="617"/>
      <c r="H730" s="617"/>
      <c r="I730" s="617"/>
      <c r="J730" s="617"/>
    </row>
    <row r="731" spans="1:10" ht="22.5" x14ac:dyDescent="0.2">
      <c r="A731" s="481">
        <v>1</v>
      </c>
      <c r="B731" s="825"/>
      <c r="C731" s="307" t="s">
        <v>1142</v>
      </c>
      <c r="D731" s="134" t="s">
        <v>1148</v>
      </c>
      <c r="E731" s="429"/>
      <c r="F731" s="617"/>
      <c r="G731" s="617"/>
      <c r="H731" s="617"/>
      <c r="I731" s="617"/>
      <c r="J731" s="617"/>
    </row>
    <row r="732" spans="1:10" ht="22.5" x14ac:dyDescent="0.2">
      <c r="A732" s="481"/>
      <c r="B732" s="825"/>
      <c r="C732" s="307" t="s">
        <v>1150</v>
      </c>
      <c r="D732" s="134" t="s">
        <v>1149</v>
      </c>
      <c r="E732" s="429"/>
      <c r="F732" s="617"/>
      <c r="G732" s="617"/>
      <c r="H732" s="617"/>
      <c r="I732" s="617"/>
      <c r="J732" s="617"/>
    </row>
    <row r="733" spans="1:10" ht="33.75" x14ac:dyDescent="0.2">
      <c r="A733" s="481"/>
      <c r="B733" s="825"/>
      <c r="C733" s="307" t="s">
        <v>1151</v>
      </c>
      <c r="D733" s="134" t="s">
        <v>1149</v>
      </c>
      <c r="E733" s="429"/>
      <c r="F733" s="617"/>
      <c r="G733" s="617"/>
      <c r="H733" s="617"/>
      <c r="I733" s="617"/>
      <c r="J733" s="617"/>
    </row>
    <row r="734" spans="1:10" ht="33.75" x14ac:dyDescent="0.2">
      <c r="A734" s="481"/>
      <c r="B734" s="825"/>
      <c r="C734" s="307" t="s">
        <v>1151</v>
      </c>
      <c r="D734" s="134" t="s">
        <v>1152</v>
      </c>
      <c r="E734" s="429"/>
      <c r="F734" s="617"/>
      <c r="G734" s="617"/>
      <c r="H734" s="617"/>
      <c r="I734" s="617"/>
      <c r="J734" s="617"/>
    </row>
    <row r="735" spans="1:10" ht="22.5" x14ac:dyDescent="0.2">
      <c r="A735" s="481">
        <v>1</v>
      </c>
      <c r="B735" s="825"/>
      <c r="C735" s="307" t="s">
        <v>1150</v>
      </c>
      <c r="D735" s="134" t="s">
        <v>1146</v>
      </c>
      <c r="E735" s="429"/>
      <c r="F735" s="617"/>
      <c r="G735" s="617"/>
      <c r="H735" s="617"/>
      <c r="I735" s="617"/>
      <c r="J735" s="617"/>
    </row>
    <row r="736" spans="1:10" ht="22.5" x14ac:dyDescent="0.2">
      <c r="A736" s="481">
        <v>1</v>
      </c>
      <c r="B736" s="825"/>
      <c r="C736" s="307" t="s">
        <v>1150</v>
      </c>
      <c r="D736" s="134" t="s">
        <v>1147</v>
      </c>
      <c r="E736" s="429"/>
      <c r="F736" s="617"/>
      <c r="G736" s="617"/>
      <c r="H736" s="617"/>
      <c r="I736" s="617"/>
      <c r="J736" s="617"/>
    </row>
    <row r="737" spans="1:10" ht="22.5" x14ac:dyDescent="0.2">
      <c r="A737" s="481">
        <v>1</v>
      </c>
      <c r="B737" s="825"/>
      <c r="C737" s="307" t="s">
        <v>1150</v>
      </c>
      <c r="D737" s="134" t="s">
        <v>1148</v>
      </c>
      <c r="E737" s="429"/>
      <c r="F737" s="617"/>
      <c r="G737" s="617"/>
      <c r="H737" s="617"/>
      <c r="I737" s="617"/>
      <c r="J737" s="617"/>
    </row>
    <row r="738" spans="1:10" ht="33.75" x14ac:dyDescent="0.2">
      <c r="A738" s="481"/>
      <c r="B738" s="825"/>
      <c r="C738" s="307" t="s">
        <v>1195</v>
      </c>
      <c r="D738" s="134" t="s">
        <v>1194</v>
      </c>
      <c r="E738" s="429"/>
      <c r="F738" s="617"/>
      <c r="G738" s="617"/>
      <c r="H738" s="617"/>
      <c r="I738" s="617"/>
      <c r="J738" s="617"/>
    </row>
    <row r="739" spans="1:10" ht="33.75" x14ac:dyDescent="0.2">
      <c r="A739" s="481"/>
      <c r="B739" s="825"/>
      <c r="C739" s="307" t="s">
        <v>1197</v>
      </c>
      <c r="D739" s="134" t="s">
        <v>1196</v>
      </c>
      <c r="E739" s="429"/>
      <c r="F739" s="617"/>
      <c r="G739" s="617"/>
      <c r="H739" s="617"/>
      <c r="I739" s="617"/>
      <c r="J739" s="617"/>
    </row>
    <row r="740" spans="1:10" ht="22.5" x14ac:dyDescent="0.2">
      <c r="A740" s="481"/>
      <c r="B740" s="825"/>
      <c r="C740" s="307" t="s">
        <v>1200</v>
      </c>
      <c r="D740" s="134" t="s">
        <v>1198</v>
      </c>
      <c r="E740" s="429"/>
      <c r="F740" s="617"/>
      <c r="G740" s="617"/>
      <c r="H740" s="617"/>
      <c r="I740" s="617"/>
      <c r="J740" s="617"/>
    </row>
    <row r="741" spans="1:10" ht="22.5" x14ac:dyDescent="0.2">
      <c r="A741" s="481"/>
      <c r="B741" s="825"/>
      <c r="C741" s="307" t="s">
        <v>1200</v>
      </c>
      <c r="D741" s="134" t="s">
        <v>1199</v>
      </c>
      <c r="E741" s="429"/>
      <c r="F741" s="617"/>
      <c r="G741" s="617"/>
      <c r="H741" s="617"/>
      <c r="I741" s="617"/>
      <c r="J741" s="617"/>
    </row>
    <row r="742" spans="1:10" ht="33.75" x14ac:dyDescent="0.2">
      <c r="A742" s="481"/>
      <c r="B742" s="825"/>
      <c r="C742" s="307" t="s">
        <v>1212</v>
      </c>
      <c r="D742" s="134" t="s">
        <v>1201</v>
      </c>
      <c r="E742" s="429"/>
      <c r="F742" s="617"/>
      <c r="G742" s="617"/>
      <c r="H742" s="617"/>
      <c r="I742" s="617"/>
      <c r="J742" s="617"/>
    </row>
    <row r="743" spans="1:10" ht="33.75" x14ac:dyDescent="0.2">
      <c r="A743" s="481"/>
      <c r="B743" s="825"/>
      <c r="C743" s="307" t="s">
        <v>1212</v>
      </c>
      <c r="D743" s="134" t="s">
        <v>1202</v>
      </c>
      <c r="E743" s="429"/>
      <c r="F743" s="617"/>
      <c r="G743" s="617"/>
      <c r="H743" s="617"/>
      <c r="I743" s="617"/>
      <c r="J743" s="617"/>
    </row>
    <row r="744" spans="1:10" ht="33.75" x14ac:dyDescent="0.2">
      <c r="A744" s="481"/>
      <c r="B744" s="825"/>
      <c r="C744" s="307" t="s">
        <v>1212</v>
      </c>
      <c r="D744" s="134" t="s">
        <v>1203</v>
      </c>
      <c r="E744" s="429"/>
      <c r="F744" s="617"/>
      <c r="G744" s="617"/>
      <c r="H744" s="617"/>
      <c r="I744" s="617"/>
      <c r="J744" s="617"/>
    </row>
    <row r="745" spans="1:10" ht="33.75" x14ac:dyDescent="0.2">
      <c r="A745" s="481"/>
      <c r="B745" s="825"/>
      <c r="C745" s="307" t="s">
        <v>1212</v>
      </c>
      <c r="D745" s="134" t="s">
        <v>1204</v>
      </c>
      <c r="E745" s="429"/>
      <c r="F745" s="617"/>
      <c r="G745" s="617"/>
      <c r="H745" s="617"/>
      <c r="I745" s="617"/>
      <c r="J745" s="617"/>
    </row>
    <row r="746" spans="1:10" ht="33.75" x14ac:dyDescent="0.2">
      <c r="A746" s="481"/>
      <c r="B746" s="825"/>
      <c r="C746" s="307" t="s">
        <v>1212</v>
      </c>
      <c r="D746" s="134" t="s">
        <v>1205</v>
      </c>
      <c r="E746" s="429"/>
      <c r="F746" s="617"/>
      <c r="G746" s="617"/>
      <c r="H746" s="617"/>
      <c r="I746" s="617"/>
      <c r="J746" s="617"/>
    </row>
    <row r="747" spans="1:10" ht="33.75" x14ac:dyDescent="0.2">
      <c r="A747" s="481"/>
      <c r="B747" s="825"/>
      <c r="C747" s="307" t="s">
        <v>1212</v>
      </c>
      <c r="D747" s="134" t="s">
        <v>1206</v>
      </c>
      <c r="E747" s="429"/>
      <c r="F747" s="617"/>
      <c r="G747" s="617"/>
      <c r="H747" s="617"/>
      <c r="I747" s="617"/>
      <c r="J747" s="617"/>
    </row>
    <row r="748" spans="1:10" ht="33.75" x14ac:dyDescent="0.2">
      <c r="A748" s="481"/>
      <c r="B748" s="825"/>
      <c r="C748" s="307" t="s">
        <v>1212</v>
      </c>
      <c r="D748" s="134" t="s">
        <v>1207</v>
      </c>
      <c r="E748" s="429"/>
      <c r="F748" s="617"/>
      <c r="G748" s="617"/>
      <c r="H748" s="617"/>
      <c r="I748" s="617"/>
      <c r="J748" s="617"/>
    </row>
    <row r="749" spans="1:10" ht="33.75" x14ac:dyDescent="0.2">
      <c r="A749" s="481"/>
      <c r="B749" s="825"/>
      <c r="C749" s="307" t="s">
        <v>1212</v>
      </c>
      <c r="D749" s="134" t="s">
        <v>1208</v>
      </c>
      <c r="E749" s="429"/>
      <c r="F749" s="617"/>
      <c r="G749" s="617"/>
      <c r="H749" s="617"/>
      <c r="I749" s="617"/>
      <c r="J749" s="617"/>
    </row>
    <row r="750" spans="1:10" ht="33.75" x14ac:dyDescent="0.2">
      <c r="A750" s="481"/>
      <c r="B750" s="825"/>
      <c r="C750" s="307" t="s">
        <v>1212</v>
      </c>
      <c r="D750" s="134" t="s">
        <v>1209</v>
      </c>
      <c r="E750" s="429"/>
      <c r="F750" s="617"/>
      <c r="G750" s="617"/>
      <c r="H750" s="617"/>
      <c r="I750" s="617"/>
      <c r="J750" s="617"/>
    </row>
    <row r="751" spans="1:10" ht="33.75" x14ac:dyDescent="0.2">
      <c r="A751" s="481"/>
      <c r="B751" s="825"/>
      <c r="C751" s="307" t="s">
        <v>1212</v>
      </c>
      <c r="D751" s="134" t="s">
        <v>1210</v>
      </c>
      <c r="E751" s="429"/>
      <c r="F751" s="617"/>
      <c r="G751" s="617"/>
      <c r="H751" s="617"/>
      <c r="I751" s="617"/>
      <c r="J751" s="617"/>
    </row>
    <row r="752" spans="1:10" ht="33.75" x14ac:dyDescent="0.2">
      <c r="A752" s="481"/>
      <c r="B752" s="825"/>
      <c r="C752" s="307" t="s">
        <v>1212</v>
      </c>
      <c r="D752" s="134" t="s">
        <v>1211</v>
      </c>
      <c r="E752" s="429"/>
      <c r="F752" s="617"/>
      <c r="G752" s="617"/>
      <c r="H752" s="617"/>
      <c r="I752" s="617"/>
      <c r="J752" s="617"/>
    </row>
    <row r="753" spans="1:10" ht="22.5" x14ac:dyDescent="0.2">
      <c r="A753" s="481"/>
      <c r="B753" s="825"/>
      <c r="C753" s="307" t="s">
        <v>1215</v>
      </c>
      <c r="D753" s="134" t="s">
        <v>1213</v>
      </c>
      <c r="E753" s="429"/>
      <c r="F753" s="617"/>
      <c r="G753" s="617"/>
      <c r="H753" s="617"/>
      <c r="I753" s="617"/>
      <c r="J753" s="617"/>
    </row>
    <row r="754" spans="1:10" ht="22.5" x14ac:dyDescent="0.2">
      <c r="A754" s="481"/>
      <c r="B754" s="825"/>
      <c r="C754" s="307" t="s">
        <v>1215</v>
      </c>
      <c r="D754" s="134" t="s">
        <v>1214</v>
      </c>
      <c r="E754" s="429"/>
      <c r="F754" s="617"/>
      <c r="G754" s="617"/>
      <c r="H754" s="617"/>
      <c r="I754" s="617"/>
      <c r="J754" s="617"/>
    </row>
    <row r="755" spans="1:10" ht="33.75" x14ac:dyDescent="0.2">
      <c r="A755" s="481"/>
      <c r="B755" s="825"/>
      <c r="C755" s="307" t="s">
        <v>1220</v>
      </c>
      <c r="D755" s="134" t="s">
        <v>1216</v>
      </c>
      <c r="E755" s="429"/>
      <c r="F755" s="617"/>
      <c r="G755" s="617"/>
      <c r="H755" s="617"/>
      <c r="I755" s="617"/>
      <c r="J755" s="617"/>
    </row>
    <row r="756" spans="1:10" ht="33.75" x14ac:dyDescent="0.2">
      <c r="A756" s="481"/>
      <c r="B756" s="825"/>
      <c r="C756" s="307" t="s">
        <v>1220</v>
      </c>
      <c r="D756" s="134" t="s">
        <v>596</v>
      </c>
      <c r="E756" s="429"/>
      <c r="F756" s="617"/>
      <c r="G756" s="617"/>
      <c r="H756" s="617"/>
      <c r="I756" s="617"/>
      <c r="J756" s="617"/>
    </row>
    <row r="757" spans="1:10" ht="33.75" x14ac:dyDescent="0.2">
      <c r="A757" s="481"/>
      <c r="B757" s="825"/>
      <c r="C757" s="307" t="s">
        <v>1220</v>
      </c>
      <c r="D757" s="134" t="s">
        <v>1217</v>
      </c>
      <c r="E757" s="429"/>
      <c r="F757" s="617"/>
      <c r="G757" s="617"/>
      <c r="H757" s="617"/>
      <c r="I757" s="617"/>
      <c r="J757" s="617"/>
    </row>
    <row r="758" spans="1:10" ht="33.75" x14ac:dyDescent="0.2">
      <c r="A758" s="481"/>
      <c r="B758" s="825"/>
      <c r="C758" s="307" t="s">
        <v>1220</v>
      </c>
      <c r="D758" s="134" t="s">
        <v>1218</v>
      </c>
      <c r="E758" s="429"/>
      <c r="F758" s="617"/>
      <c r="G758" s="617"/>
      <c r="H758" s="617"/>
      <c r="I758" s="617"/>
      <c r="J758" s="617"/>
    </row>
    <row r="759" spans="1:10" ht="33.75" x14ac:dyDescent="0.2">
      <c r="A759" s="481"/>
      <c r="B759" s="825"/>
      <c r="C759" s="307" t="s">
        <v>1220</v>
      </c>
      <c r="D759" s="134" t="s">
        <v>1219</v>
      </c>
      <c r="E759" s="429"/>
      <c r="F759" s="617"/>
      <c r="G759" s="617"/>
      <c r="H759" s="617"/>
      <c r="I759" s="617"/>
      <c r="J759" s="617"/>
    </row>
    <row r="760" spans="1:10" ht="22.5" x14ac:dyDescent="0.2">
      <c r="A760" s="481"/>
      <c r="B760" s="825"/>
      <c r="C760" s="307" t="s">
        <v>1222</v>
      </c>
      <c r="D760" s="134" t="s">
        <v>1221</v>
      </c>
      <c r="E760" s="429"/>
      <c r="F760" s="617"/>
      <c r="G760" s="617"/>
      <c r="H760" s="617"/>
      <c r="I760" s="617"/>
      <c r="J760" s="617"/>
    </row>
    <row r="761" spans="1:10" ht="33.75" x14ac:dyDescent="0.2">
      <c r="A761" s="481"/>
      <c r="B761" s="825"/>
      <c r="C761" s="307" t="s">
        <v>1227</v>
      </c>
      <c r="D761" s="134" t="s">
        <v>1223</v>
      </c>
      <c r="E761" s="429"/>
      <c r="F761" s="617"/>
      <c r="G761" s="617"/>
      <c r="H761" s="617"/>
      <c r="I761" s="617"/>
      <c r="J761" s="617"/>
    </row>
    <row r="762" spans="1:10" ht="33.75" x14ac:dyDescent="0.2">
      <c r="A762" s="481"/>
      <c r="B762" s="825"/>
      <c r="C762" s="307" t="s">
        <v>1227</v>
      </c>
      <c r="D762" s="134" t="s">
        <v>1224</v>
      </c>
      <c r="E762" s="429"/>
      <c r="F762" s="617"/>
      <c r="G762" s="617"/>
      <c r="H762" s="617"/>
      <c r="I762" s="617"/>
      <c r="J762" s="617"/>
    </row>
    <row r="763" spans="1:10" ht="33.75" x14ac:dyDescent="0.2">
      <c r="A763" s="481"/>
      <c r="B763" s="825"/>
      <c r="C763" s="307" t="s">
        <v>1227</v>
      </c>
      <c r="D763" s="134" t="s">
        <v>1225</v>
      </c>
      <c r="E763" s="429"/>
      <c r="F763" s="617"/>
      <c r="G763" s="617"/>
      <c r="H763" s="617"/>
      <c r="I763" s="617"/>
      <c r="J763" s="617"/>
    </row>
    <row r="764" spans="1:10" ht="33.75" x14ac:dyDescent="0.2">
      <c r="A764" s="481"/>
      <c r="B764" s="825"/>
      <c r="C764" s="307" t="s">
        <v>1227</v>
      </c>
      <c r="D764" s="134" t="s">
        <v>1226</v>
      </c>
      <c r="E764" s="429"/>
      <c r="F764" s="617"/>
      <c r="G764" s="617"/>
      <c r="H764" s="617"/>
      <c r="I764" s="617"/>
      <c r="J764" s="617"/>
    </row>
    <row r="765" spans="1:10" ht="33.75" x14ac:dyDescent="0.2">
      <c r="A765" s="481"/>
      <c r="B765" s="825"/>
      <c r="C765" s="307" t="s">
        <v>1230</v>
      </c>
      <c r="D765" s="134" t="s">
        <v>1228</v>
      </c>
      <c r="E765" s="429"/>
      <c r="F765" s="617"/>
      <c r="G765" s="617"/>
      <c r="H765" s="617"/>
      <c r="I765" s="617"/>
      <c r="J765" s="617"/>
    </row>
    <row r="766" spans="1:10" ht="33.75" x14ac:dyDescent="0.2">
      <c r="A766" s="481"/>
      <c r="B766" s="825"/>
      <c r="C766" s="307" t="s">
        <v>1230</v>
      </c>
      <c r="D766" s="134" t="s">
        <v>1229</v>
      </c>
      <c r="E766" s="429"/>
      <c r="F766" s="617"/>
      <c r="G766" s="617"/>
      <c r="H766" s="617"/>
      <c r="I766" s="617"/>
      <c r="J766" s="617"/>
    </row>
    <row r="767" spans="1:10" ht="33.75" x14ac:dyDescent="0.2">
      <c r="A767" s="481"/>
      <c r="B767" s="825"/>
      <c r="C767" s="307" t="s">
        <v>1233</v>
      </c>
      <c r="D767" s="134" t="s">
        <v>1231</v>
      </c>
      <c r="E767" s="429"/>
      <c r="F767" s="617"/>
      <c r="G767" s="617"/>
      <c r="H767" s="617"/>
      <c r="I767" s="617"/>
      <c r="J767" s="617"/>
    </row>
    <row r="768" spans="1:10" ht="33.75" x14ac:dyDescent="0.2">
      <c r="A768" s="481"/>
      <c r="B768" s="825"/>
      <c r="C768" s="307" t="s">
        <v>1233</v>
      </c>
      <c r="D768" s="134" t="s">
        <v>1232</v>
      </c>
      <c r="E768" s="429"/>
      <c r="F768" s="617"/>
      <c r="G768" s="617"/>
      <c r="H768" s="617"/>
      <c r="I768" s="617"/>
      <c r="J768" s="617"/>
    </row>
    <row r="769" spans="1:10" ht="33.75" x14ac:dyDescent="0.2">
      <c r="A769" s="481"/>
      <c r="B769" s="825"/>
      <c r="C769" s="307" t="s">
        <v>1235</v>
      </c>
      <c r="D769" s="134" t="s">
        <v>1234</v>
      </c>
      <c r="E769" s="429"/>
      <c r="F769" s="617"/>
      <c r="G769" s="617"/>
      <c r="H769" s="617"/>
      <c r="I769" s="617"/>
      <c r="J769" s="617"/>
    </row>
    <row r="770" spans="1:10" ht="33.75" x14ac:dyDescent="0.2">
      <c r="A770" s="481"/>
      <c r="B770" s="825"/>
      <c r="C770" s="307" t="s">
        <v>1235</v>
      </c>
      <c r="D770" s="134" t="s">
        <v>1236</v>
      </c>
      <c r="E770" s="429"/>
      <c r="F770" s="617"/>
      <c r="G770" s="617"/>
      <c r="H770" s="617"/>
      <c r="I770" s="617"/>
      <c r="J770" s="617"/>
    </row>
    <row r="771" spans="1:10" ht="33.75" x14ac:dyDescent="0.2">
      <c r="A771" s="481"/>
      <c r="B771" s="825"/>
      <c r="C771" s="307" t="s">
        <v>1235</v>
      </c>
      <c r="D771" s="134" t="s">
        <v>1237</v>
      </c>
      <c r="E771" s="429"/>
      <c r="F771" s="617"/>
      <c r="G771" s="617"/>
      <c r="H771" s="617"/>
      <c r="I771" s="617"/>
      <c r="J771" s="617"/>
    </row>
    <row r="772" spans="1:10" ht="33.75" x14ac:dyDescent="0.2">
      <c r="A772" s="481"/>
      <c r="B772" s="825"/>
      <c r="C772" s="307" t="s">
        <v>1235</v>
      </c>
      <c r="D772" s="134" t="s">
        <v>1238</v>
      </c>
      <c r="E772" s="429"/>
      <c r="F772" s="617"/>
      <c r="G772" s="617"/>
      <c r="H772" s="617"/>
      <c r="I772" s="617"/>
      <c r="J772" s="617"/>
    </row>
    <row r="773" spans="1:10" ht="33.75" x14ac:dyDescent="0.2">
      <c r="A773" s="481"/>
      <c r="B773" s="825"/>
      <c r="C773" s="307" t="s">
        <v>1235</v>
      </c>
      <c r="D773" s="134" t="s">
        <v>1239</v>
      </c>
      <c r="E773" s="429"/>
      <c r="F773" s="617"/>
      <c r="G773" s="617"/>
      <c r="H773" s="617"/>
      <c r="I773" s="617"/>
      <c r="J773" s="617"/>
    </row>
    <row r="774" spans="1:10" ht="33.75" x14ac:dyDescent="0.2">
      <c r="A774" s="481"/>
      <c r="B774" s="825"/>
      <c r="C774" s="307" t="s">
        <v>1235</v>
      </c>
      <c r="D774" s="134" t="s">
        <v>1100</v>
      </c>
      <c r="E774" s="429"/>
      <c r="F774" s="617"/>
      <c r="G774" s="617"/>
      <c r="H774" s="617"/>
      <c r="I774" s="617"/>
      <c r="J774" s="617"/>
    </row>
    <row r="775" spans="1:10" ht="33.75" x14ac:dyDescent="0.2">
      <c r="A775" s="481"/>
      <c r="B775" s="825"/>
      <c r="C775" s="307" t="s">
        <v>1235</v>
      </c>
      <c r="D775" s="134" t="s">
        <v>1240</v>
      </c>
      <c r="E775" s="429"/>
      <c r="F775" s="617"/>
      <c r="G775" s="617"/>
      <c r="H775" s="617"/>
      <c r="I775" s="617"/>
      <c r="J775" s="617"/>
    </row>
    <row r="776" spans="1:10" ht="22.5" x14ac:dyDescent="0.2">
      <c r="A776" s="481"/>
      <c r="B776" s="825"/>
      <c r="C776" s="307" t="s">
        <v>1243</v>
      </c>
      <c r="D776" s="134" t="s">
        <v>1241</v>
      </c>
      <c r="E776" s="429"/>
      <c r="F776" s="617"/>
      <c r="G776" s="617"/>
      <c r="H776" s="617"/>
      <c r="I776" s="617"/>
      <c r="J776" s="617"/>
    </row>
    <row r="777" spans="1:10" ht="22.5" x14ac:dyDescent="0.2">
      <c r="A777" s="481"/>
      <c r="B777" s="825"/>
      <c r="C777" s="307" t="s">
        <v>1243</v>
      </c>
      <c r="D777" s="134" t="s">
        <v>1242</v>
      </c>
      <c r="E777" s="429"/>
      <c r="F777" s="617"/>
      <c r="G777" s="617"/>
      <c r="H777" s="617"/>
      <c r="I777" s="617"/>
      <c r="J777" s="617"/>
    </row>
    <row r="778" spans="1:10" ht="22.5" x14ac:dyDescent="0.2">
      <c r="A778" s="481"/>
      <c r="B778" s="825"/>
      <c r="C778" s="307" t="s">
        <v>1243</v>
      </c>
      <c r="D778" s="134" t="s">
        <v>1209</v>
      </c>
      <c r="E778" s="429"/>
      <c r="F778" s="617"/>
      <c r="G778" s="617"/>
      <c r="H778" s="617"/>
      <c r="I778" s="617"/>
      <c r="J778" s="617"/>
    </row>
    <row r="779" spans="1:10" ht="22.5" x14ac:dyDescent="0.2">
      <c r="A779" s="481"/>
      <c r="B779" s="825"/>
      <c r="C779" s="307" t="s">
        <v>1243</v>
      </c>
      <c r="D779" s="134" t="s">
        <v>1240</v>
      </c>
      <c r="E779" s="429"/>
      <c r="F779" s="617"/>
      <c r="G779" s="617"/>
      <c r="H779" s="617"/>
      <c r="I779" s="617"/>
      <c r="J779" s="617"/>
    </row>
    <row r="780" spans="1:10" ht="22.5" x14ac:dyDescent="0.2">
      <c r="A780" s="481"/>
      <c r="B780" s="825"/>
      <c r="C780" s="307" t="s">
        <v>1244</v>
      </c>
      <c r="D780" s="134" t="s">
        <v>1245</v>
      </c>
      <c r="E780" s="429"/>
      <c r="F780" s="617"/>
      <c r="G780" s="617"/>
      <c r="H780" s="617"/>
      <c r="I780" s="617"/>
      <c r="J780" s="617"/>
    </row>
    <row r="781" spans="1:10" ht="22.5" x14ac:dyDescent="0.2">
      <c r="A781" s="481"/>
      <c r="B781" s="825"/>
      <c r="C781" s="307" t="s">
        <v>1244</v>
      </c>
      <c r="D781" s="134" t="s">
        <v>1246</v>
      </c>
      <c r="E781" s="429"/>
      <c r="F781" s="617"/>
      <c r="G781" s="617"/>
      <c r="H781" s="617"/>
      <c r="I781" s="617"/>
      <c r="J781" s="617"/>
    </row>
    <row r="782" spans="1:10" ht="22.5" x14ac:dyDescent="0.2">
      <c r="A782" s="481"/>
      <c r="B782" s="825"/>
      <c r="C782" s="307" t="s">
        <v>1244</v>
      </c>
      <c r="D782" s="134" t="s">
        <v>1247</v>
      </c>
      <c r="E782" s="429"/>
      <c r="F782" s="617"/>
      <c r="G782" s="617"/>
      <c r="H782" s="617"/>
      <c r="I782" s="617"/>
      <c r="J782" s="617"/>
    </row>
    <row r="783" spans="1:10" ht="22.5" x14ac:dyDescent="0.2">
      <c r="A783" s="481"/>
      <c r="B783" s="825"/>
      <c r="C783" s="307" t="s">
        <v>1244</v>
      </c>
      <c r="D783" s="134" t="s">
        <v>1248</v>
      </c>
      <c r="E783" s="429"/>
      <c r="F783" s="617"/>
      <c r="G783" s="617"/>
      <c r="H783" s="617"/>
      <c r="I783" s="617"/>
      <c r="J783" s="617"/>
    </row>
    <row r="784" spans="1:10" ht="22.5" x14ac:dyDescent="0.2">
      <c r="A784" s="481"/>
      <c r="B784" s="825"/>
      <c r="C784" s="307" t="s">
        <v>1244</v>
      </c>
      <c r="D784" s="134" t="s">
        <v>1249</v>
      </c>
      <c r="E784" s="429"/>
      <c r="F784" s="617"/>
      <c r="G784" s="617"/>
      <c r="H784" s="617"/>
      <c r="I784" s="617"/>
      <c r="J784" s="617"/>
    </row>
    <row r="785" spans="1:10" ht="22.5" x14ac:dyDescent="0.2">
      <c r="A785" s="481"/>
      <c r="B785" s="825"/>
      <c r="C785" s="307" t="s">
        <v>1244</v>
      </c>
      <c r="D785" s="134" t="s">
        <v>1250</v>
      </c>
      <c r="E785" s="429"/>
      <c r="F785" s="617"/>
      <c r="G785" s="617"/>
      <c r="H785" s="617"/>
      <c r="I785" s="617"/>
      <c r="J785" s="617"/>
    </row>
    <row r="786" spans="1:10" ht="22.5" x14ac:dyDescent="0.2">
      <c r="A786" s="481"/>
      <c r="B786" s="825"/>
      <c r="C786" s="307" t="s">
        <v>1244</v>
      </c>
      <c r="D786" s="134" t="s">
        <v>1251</v>
      </c>
      <c r="E786" s="429"/>
      <c r="F786" s="617"/>
      <c r="G786" s="617"/>
      <c r="H786" s="617"/>
      <c r="I786" s="617"/>
      <c r="J786" s="617"/>
    </row>
    <row r="787" spans="1:10" s="336" customFormat="1" ht="33.75" x14ac:dyDescent="0.2">
      <c r="A787" s="293"/>
      <c r="B787" s="825"/>
      <c r="C787" s="303" t="s">
        <v>1346</v>
      </c>
      <c r="D787" s="616" t="s">
        <v>1355</v>
      </c>
      <c r="E787" s="135" t="s">
        <v>353</v>
      </c>
      <c r="F787" s="617">
        <v>20000</v>
      </c>
      <c r="G787" s="617">
        <v>20000</v>
      </c>
      <c r="H787" s="617"/>
      <c r="I787" s="617"/>
      <c r="J787" s="617"/>
    </row>
    <row r="788" spans="1:10" s="336" customFormat="1" ht="22.5" x14ac:dyDescent="0.2">
      <c r="A788" s="293">
        <v>1</v>
      </c>
      <c r="B788" s="825"/>
      <c r="C788" s="303" t="s">
        <v>1353</v>
      </c>
      <c r="D788" s="616" t="s">
        <v>1352</v>
      </c>
      <c r="E788" s="135"/>
      <c r="F788" s="617"/>
      <c r="G788" s="617"/>
      <c r="H788" s="617"/>
      <c r="I788" s="617"/>
      <c r="J788" s="617"/>
    </row>
    <row r="789" spans="1:10" s="336" customFormat="1" ht="18.75" customHeight="1" x14ac:dyDescent="0.2">
      <c r="A789" s="293">
        <v>1</v>
      </c>
      <c r="B789" s="825"/>
      <c r="C789" s="303" t="s">
        <v>1349</v>
      </c>
      <c r="D789" s="616" t="s">
        <v>1345</v>
      </c>
      <c r="E789" s="135"/>
      <c r="F789" s="617"/>
      <c r="G789" s="617"/>
      <c r="H789" s="617"/>
      <c r="I789" s="617"/>
      <c r="J789" s="617"/>
    </row>
    <row r="790" spans="1:10" s="336" customFormat="1" ht="22.5" x14ac:dyDescent="0.2">
      <c r="A790" s="293">
        <v>1</v>
      </c>
      <c r="B790" s="825"/>
      <c r="C790" s="303" t="s">
        <v>1346</v>
      </c>
      <c r="D790" s="616" t="s">
        <v>1336</v>
      </c>
      <c r="E790" s="135"/>
      <c r="F790" s="617"/>
      <c r="G790" s="617"/>
      <c r="H790" s="617"/>
      <c r="I790" s="617"/>
      <c r="J790" s="617"/>
    </row>
    <row r="791" spans="1:10" s="336" customFormat="1" ht="22.5" x14ac:dyDescent="0.2">
      <c r="A791" s="293"/>
      <c r="B791" s="825"/>
      <c r="C791" s="303" t="s">
        <v>1346</v>
      </c>
      <c r="D791" s="616" t="s">
        <v>1347</v>
      </c>
      <c r="E791" s="135"/>
      <c r="F791" s="617"/>
      <c r="G791" s="617"/>
      <c r="H791" s="617"/>
      <c r="I791" s="617"/>
      <c r="J791" s="617"/>
    </row>
    <row r="792" spans="1:10" s="336" customFormat="1" ht="22.5" x14ac:dyDescent="0.2">
      <c r="A792" s="293">
        <v>2</v>
      </c>
      <c r="B792" s="825"/>
      <c r="C792" s="303" t="s">
        <v>1346</v>
      </c>
      <c r="D792" s="616" t="s">
        <v>1348</v>
      </c>
      <c r="E792" s="135"/>
      <c r="F792" s="617"/>
      <c r="G792" s="617"/>
      <c r="H792" s="617"/>
      <c r="I792" s="617"/>
      <c r="J792" s="617"/>
    </row>
    <row r="793" spans="1:10" s="336" customFormat="1" ht="22.5" x14ac:dyDescent="0.2">
      <c r="A793" s="293">
        <v>2</v>
      </c>
      <c r="B793" s="825"/>
      <c r="C793" s="303" t="s">
        <v>1349</v>
      </c>
      <c r="D793" s="616" t="s">
        <v>1335</v>
      </c>
      <c r="E793" s="135"/>
      <c r="F793" s="617"/>
      <c r="G793" s="617"/>
      <c r="H793" s="617"/>
      <c r="I793" s="617"/>
      <c r="J793" s="617"/>
    </row>
    <row r="794" spans="1:10" s="336" customFormat="1" ht="22.5" x14ac:dyDescent="0.2">
      <c r="A794" s="293"/>
      <c r="B794" s="825"/>
      <c r="C794" s="303" t="s">
        <v>1346</v>
      </c>
      <c r="D794" s="616" t="s">
        <v>1350</v>
      </c>
      <c r="E794" s="135"/>
      <c r="F794" s="617"/>
      <c r="G794" s="617"/>
      <c r="H794" s="617"/>
      <c r="I794" s="617"/>
      <c r="J794" s="617"/>
    </row>
    <row r="795" spans="1:10" s="336" customFormat="1" ht="22.5" x14ac:dyDescent="0.2">
      <c r="A795" s="293"/>
      <c r="B795" s="825"/>
      <c r="C795" s="303" t="s">
        <v>1346</v>
      </c>
      <c r="D795" s="616" t="s">
        <v>1351</v>
      </c>
      <c r="E795" s="135"/>
      <c r="F795" s="617"/>
      <c r="G795" s="617"/>
      <c r="H795" s="617"/>
      <c r="I795" s="617"/>
      <c r="J795" s="617"/>
    </row>
    <row r="796" spans="1:10" s="336" customFormat="1" ht="22.5" x14ac:dyDescent="0.2">
      <c r="A796" s="293">
        <v>3</v>
      </c>
      <c r="B796" s="826"/>
      <c r="C796" s="303" t="s">
        <v>1349</v>
      </c>
      <c r="D796" s="616" t="s">
        <v>1354</v>
      </c>
      <c r="E796" s="135"/>
      <c r="F796" s="617"/>
      <c r="G796" s="617"/>
      <c r="H796" s="617"/>
      <c r="I796" s="617"/>
      <c r="J796" s="617"/>
    </row>
    <row r="797" spans="1:10" x14ac:dyDescent="0.2">
      <c r="A797" s="557"/>
      <c r="B797" s="301"/>
      <c r="C797" s="551" t="s">
        <v>1366</v>
      </c>
      <c r="D797" s="577"/>
      <c r="E797" s="431" t="s">
        <v>350</v>
      </c>
      <c r="F797" s="432">
        <f>SUM(F725:F796)</f>
        <v>20000</v>
      </c>
      <c r="G797" s="432">
        <f>SUM(G725:G796)</f>
        <v>20000</v>
      </c>
      <c r="H797" s="432">
        <f>SUM(H725:H796)</f>
        <v>0</v>
      </c>
      <c r="I797" s="432">
        <f>SUM(I725:I796)</f>
        <v>0</v>
      </c>
      <c r="J797" s="430"/>
    </row>
    <row r="798" spans="1:10" x14ac:dyDescent="0.2">
      <c r="A798"/>
      <c r="B798" s="403"/>
      <c r="C798"/>
      <c r="E798"/>
    </row>
    <row r="799" spans="1:10" x14ac:dyDescent="0.2">
      <c r="A799"/>
      <c r="B799" s="403"/>
      <c r="C799"/>
      <c r="E799"/>
    </row>
    <row r="800" spans="1:10" x14ac:dyDescent="0.2">
      <c r="A800"/>
      <c r="B800" s="403"/>
      <c r="C800"/>
      <c r="E800"/>
    </row>
    <row r="801" spans="1:5" x14ac:dyDescent="0.2">
      <c r="A801"/>
      <c r="B801" s="403"/>
      <c r="C801"/>
      <c r="E801"/>
    </row>
    <row r="802" spans="1:5" x14ac:dyDescent="0.2">
      <c r="A802"/>
      <c r="B802" s="403"/>
      <c r="C802"/>
      <c r="E802"/>
    </row>
    <row r="803" spans="1:5" x14ac:dyDescent="0.2">
      <c r="A803"/>
      <c r="B803" s="403"/>
      <c r="C803"/>
      <c r="E803"/>
    </row>
    <row r="804" spans="1:5" x14ac:dyDescent="0.2">
      <c r="A804"/>
      <c r="B804" s="403"/>
      <c r="C804"/>
      <c r="E804"/>
    </row>
    <row r="805" spans="1:5" x14ac:dyDescent="0.2">
      <c r="A805"/>
      <c r="B805" s="403"/>
      <c r="C805"/>
      <c r="E805"/>
    </row>
  </sheetData>
  <mergeCells count="67">
    <mergeCell ref="B725:B796"/>
    <mergeCell ref="A722:A724"/>
    <mergeCell ref="B722:B724"/>
    <mergeCell ref="C722:C724"/>
    <mergeCell ref="D722:E722"/>
    <mergeCell ref="F3:I3"/>
    <mergeCell ref="F722:I722"/>
    <mergeCell ref="J722:J724"/>
    <mergeCell ref="A675:A677"/>
    <mergeCell ref="B675:B677"/>
    <mergeCell ref="C675:C677"/>
    <mergeCell ref="D675:E675"/>
    <mergeCell ref="F675:I675"/>
    <mergeCell ref="J675:J677"/>
    <mergeCell ref="D199:E199"/>
    <mergeCell ref="D371:E371"/>
    <mergeCell ref="A260:A273"/>
    <mergeCell ref="A253:A257"/>
    <mergeCell ref="A3:A5"/>
    <mergeCell ref="B3:B5"/>
    <mergeCell ref="C3:C5"/>
    <mergeCell ref="D3:E3"/>
    <mergeCell ref="J243:J251"/>
    <mergeCell ref="A334:A340"/>
    <mergeCell ref="A341:A348"/>
    <mergeCell ref="F371:I371"/>
    <mergeCell ref="J371:J373"/>
    <mergeCell ref="J329:J331"/>
    <mergeCell ref="A468:A482"/>
    <mergeCell ref="A389:A396"/>
    <mergeCell ref="A371:A373"/>
    <mergeCell ref="B371:B373"/>
    <mergeCell ref="C371:C373"/>
    <mergeCell ref="A439:A454"/>
    <mergeCell ref="A455:A467"/>
    <mergeCell ref="D78:E78"/>
    <mergeCell ref="F78:I78"/>
    <mergeCell ref="J78:J80"/>
    <mergeCell ref="J199:J201"/>
    <mergeCell ref="A329:A331"/>
    <mergeCell ref="B329:B331"/>
    <mergeCell ref="C329:C331"/>
    <mergeCell ref="D329:E329"/>
    <mergeCell ref="F329:I329"/>
    <mergeCell ref="A199:A201"/>
    <mergeCell ref="B199:B201"/>
    <mergeCell ref="C199:C201"/>
    <mergeCell ref="A78:A80"/>
    <mergeCell ref="B78:B80"/>
    <mergeCell ref="A243:A251"/>
    <mergeCell ref="F199:I199"/>
    <mergeCell ref="A1:J1"/>
    <mergeCell ref="A616:A618"/>
    <mergeCell ref="B616:B618"/>
    <mergeCell ref="C616:C618"/>
    <mergeCell ref="D616:E616"/>
    <mergeCell ref="F616:I616"/>
    <mergeCell ref="J616:J618"/>
    <mergeCell ref="J389:J396"/>
    <mergeCell ref="A494:A496"/>
    <mergeCell ref="B494:B496"/>
    <mergeCell ref="C494:C496"/>
    <mergeCell ref="D494:E494"/>
    <mergeCell ref="F494:I494"/>
    <mergeCell ref="J494:J496"/>
    <mergeCell ref="J3:J5"/>
    <mergeCell ref="C78:C80"/>
  </mergeCells>
  <pageMargins left="0.25" right="0.25" top="0.75" bottom="0.75" header="0.3" footer="0.3"/>
  <pageSetup paperSize="9" scale="78" orientation="landscape" r:id="rId1"/>
  <headerFooter>
    <oddFooter>&amp;R&amp;P / &amp;N</oddFooter>
  </headerFooter>
  <rowBreaks count="8" manualBreakCount="8">
    <brk id="77" max="16383" man="1"/>
    <brk id="198" max="16383" man="1"/>
    <brk id="328" max="16383" man="1"/>
    <brk id="370" max="16383" man="1"/>
    <brk id="493" max="16383" man="1"/>
    <brk id="615" max="16383" man="1"/>
    <brk id="674" max="16383" man="1"/>
    <brk id="72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22</vt:i4>
      </vt:variant>
    </vt:vector>
  </HeadingPairs>
  <TitlesOfParts>
    <vt:vector size="27" baseType="lpstr">
      <vt:lpstr>Quadro sintetico</vt:lpstr>
      <vt:lpstr>DGR1_600</vt:lpstr>
      <vt:lpstr>sicurezza antincendio</vt:lpstr>
      <vt:lpstr>sicurezza strutture</vt:lpstr>
      <vt:lpstr>attrezzature</vt:lpstr>
      <vt:lpstr>__xlnm._FilterDatabase_1</vt:lpstr>
      <vt:lpstr>__xlnm.Print_Area</vt:lpstr>
      <vt:lpstr>__xlnm.Print_Area_1</vt:lpstr>
      <vt:lpstr>__xlnm.Print_Area_2</vt:lpstr>
      <vt:lpstr>__xlnm.Print_Area_3</vt:lpstr>
      <vt:lpstr>__xlnm.Print_Titles</vt:lpstr>
      <vt:lpstr>__xlnm.Print_Titles_1</vt:lpstr>
      <vt:lpstr>__xlnm.Print_Titles_2</vt:lpstr>
      <vt:lpstr>DGR1_600!Area_stampa</vt:lpstr>
      <vt:lpstr>'Quadro sintetico'!Area_stampa</vt:lpstr>
      <vt:lpstr>'sicurezza antincendio'!Area_stampa</vt:lpstr>
      <vt:lpstr>'sicurezza strutture'!Area_stampa</vt:lpstr>
      <vt:lpstr>Excel_BuiltIn_Print_Area_4</vt:lpstr>
      <vt:lpstr>Excel_BuiltIn_Print_Area_5</vt:lpstr>
      <vt:lpstr>Excel_BuiltIn_Print_Area_6</vt:lpstr>
      <vt:lpstr>Excel_BuiltIn_Print_Area_7</vt:lpstr>
      <vt:lpstr>DGR1_600!Excel_BuiltIn_Print_Titles</vt:lpstr>
      <vt:lpstr>'sicurezza antincendio'!Excel_BuiltIn_Print_Titles</vt:lpstr>
      <vt:lpstr>'sicurezza strutture'!Excel_BuiltIn_Print_Titles</vt:lpstr>
      <vt:lpstr>DGR1_600!Titoli_stampa</vt:lpstr>
      <vt:lpstr>'sicurezza antincendio'!Titoli_stampa</vt:lpstr>
      <vt:lpstr>'sicurezza strutture'!Titoli_stampa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 Giovanni</dc:creator>
  <cp:lastModifiedBy>farag</cp:lastModifiedBy>
  <cp:lastPrinted>2018-02-08T12:08:22Z</cp:lastPrinted>
  <dcterms:created xsi:type="dcterms:W3CDTF">2018-02-01T10:33:47Z</dcterms:created>
  <dcterms:modified xsi:type="dcterms:W3CDTF">2018-02-08T12:08:31Z</dcterms:modified>
</cp:coreProperties>
</file>